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16" yWindow="65401" windowWidth="9285" windowHeight="8865" tabRatio="658" activeTab="0"/>
  </bookViews>
  <sheets>
    <sheet name="Battle Results Predictor" sheetId="1" r:id="rId1"/>
    <sheet name="Combat Results Table" sheetId="2" r:id="rId2"/>
    <sheet name="Battle Results Combinations" sheetId="3" r:id="rId3"/>
    <sheet name="BRC Attacker Ambush" sheetId="4" r:id="rId4"/>
    <sheet name="BRC Defender Ambush" sheetId="5" r:id="rId5"/>
    <sheet name="Column Shift" sheetId="6" r:id="rId6"/>
  </sheets>
  <definedNames>
    <definedName name="ATTAVG" localSheetId="4">'BRC Defender Ambush'!$N$3</definedName>
    <definedName name="ATTAVG">'Battle Results Combinations'!$N$3</definedName>
    <definedName name="ATTCOL">'Battle Results Combinations'!$B$6</definedName>
    <definedName name="ATTMOD">'Battle Results Predictor'!$B$8</definedName>
    <definedName name="ATTODDS" localSheetId="4">'BRC Defender Ambush'!$M$3</definedName>
    <definedName name="ATTODDS">'Battle Results Combinations'!$M$3</definedName>
    <definedName name="ATTSTR">'Battle Results Predictor'!$B$7</definedName>
    <definedName name="CRT">'Combat Results Table'!$B$4:$L$12</definedName>
    <definedName name="DEFAVG" localSheetId="4">'BRC Defender Ambush'!$N$4</definedName>
    <definedName name="DEFAVG">'Battle Results Combinations'!$N$4</definedName>
    <definedName name="DEFCOL">'Battle Results Combinations'!$G$6</definedName>
    <definedName name="DEFMOD">'Battle Results Predictor'!$C$8</definedName>
    <definedName name="DEFODDS" localSheetId="4">'BRC Defender Ambush'!$M$4</definedName>
    <definedName name="DEFODDS">'Battle Results Combinations'!$M$4</definedName>
    <definedName name="DEFSTR">'Battle Results Predictor'!$C$7</definedName>
    <definedName name="SHIFT">'Column Shift'!$B$3:$L$4</definedName>
    <definedName name="TSHIFT">'Battle Results Predictor'!$B$9</definedName>
    <definedName name="XATTAVG">'BRC Attacker Ambush'!$N$3</definedName>
    <definedName name="XATTCOL">'BRC Attacker Ambush'!$B$6</definedName>
    <definedName name="XATTODDS">'BRC Attacker Ambush'!$M$3</definedName>
    <definedName name="XDEFAVG">'BRC Attacker Ambush'!$N$4</definedName>
    <definedName name="XDEFCOL">'BRC Attacker Ambush'!$G$6</definedName>
    <definedName name="XDEFODDS">'BRC Attacker Ambush'!$M$4</definedName>
    <definedName name="YATTAVG">'BRC Defender Ambush'!$N$3</definedName>
    <definedName name="YATTCOL">'BRC Defender Ambush'!$B$6</definedName>
    <definedName name="YATTODDS">'BRC Defender Ambush'!$M$3</definedName>
    <definedName name="YDEFCOL">'BRC Defender Ambush'!$G$6</definedName>
    <definedName name="YDEFODDS">'BRC Defender Ambush'!$M$4</definedName>
  </definedNames>
  <calcPr fullCalcOnLoad="1"/>
</workbook>
</file>

<file path=xl/sharedStrings.xml><?xml version="1.0" encoding="utf-8"?>
<sst xmlns="http://schemas.openxmlformats.org/spreadsheetml/2006/main" count="88" uniqueCount="42">
  <si>
    <t>Attacker</t>
  </si>
  <si>
    <t>Defender</t>
  </si>
  <si>
    <t>Column</t>
  </si>
  <si>
    <t>Roll</t>
  </si>
  <si>
    <t>Modified Roll</t>
  </si>
  <si>
    <t>Steps</t>
  </si>
  <si>
    <t>Die Roll</t>
  </si>
  <si>
    <t>Modified</t>
  </si>
  <si>
    <t>Combat Strength Firing (is at least)</t>
  </si>
  <si>
    <t>Strength</t>
  </si>
  <si>
    <t>Combat Strength</t>
  </si>
  <si>
    <t>Battle Modifier</t>
  </si>
  <si>
    <t>Wilderness War Combat Results Table</t>
  </si>
  <si>
    <t>Combination</t>
  </si>
  <si>
    <t>Victor</t>
  </si>
  <si>
    <t>("1" for Attacker, "0" for Defender)</t>
  </si>
  <si>
    <t>Victories</t>
  </si>
  <si>
    <t>Chance</t>
  </si>
  <si>
    <t>Average</t>
  </si>
  <si>
    <t>Average Results</t>
  </si>
  <si>
    <t>Average steps losses to enemy</t>
  </si>
  <si>
    <t>Wilderness War Battle Results Combinations</t>
  </si>
  <si>
    <t>Wilderness War Battle Results Predictor</t>
  </si>
  <si>
    <t>Probability of victory</t>
  </si>
  <si>
    <t>Attacker Column shifts to the left (0 or 1) for Assault or Fieldworks</t>
  </si>
  <si>
    <t>Wilderness War Column Shift Table</t>
  </si>
  <si>
    <t>Actual Attacker Column</t>
  </si>
  <si>
    <t>Column Shift</t>
  </si>
  <si>
    <t>Attacker Ambush!</t>
  </si>
  <si>
    <t>Defender Ambush!</t>
  </si>
  <si>
    <t>Attacker Column</t>
  </si>
  <si>
    <t>Defender Column</t>
  </si>
  <si>
    <t>Initial Defender Column</t>
  </si>
  <si>
    <t>Actual Defender Column</t>
  </si>
  <si>
    <t>Iniitial Attacker Column</t>
  </si>
  <si>
    <t>Attack Ambush!</t>
  </si>
  <si>
    <t>Ambush! Table</t>
  </si>
  <si>
    <t>Enter the total combat strength and total battle modifiers for the attacker and defender, indicate if attacker suffers a left column shift, and read probabilities of victory below. (Only enter orange boxes)</t>
  </si>
  <si>
    <t>Attacker plays the Ambush! Card</t>
  </si>
  <si>
    <t>Defender play the Ambush! Card</t>
  </si>
  <si>
    <t>*Victory Odds</t>
  </si>
  <si>
    <t>**Victory Odds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</si>
</sst>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00"/>
    <numFmt numFmtId="166" formatCode="0.000000"/>
    <numFmt numFmtId="167" formatCode="0.0000"/>
    <numFmt numFmtId="168" formatCode="0.000"/>
    <numFmt numFmtId="169" formatCode="0.0"/>
    <numFmt numFmtId="170" formatCode="0.0000000"/>
    <numFmt numFmtId="171" formatCode="&quot;+ &quot;;&quot;- &quot;;0"/>
    <numFmt numFmtId="172" formatCode="&quot;+ &quot;#;&quot;- &quot;#;0"/>
    <numFmt numFmtId="173" formatCode="0.0000000000000000%"/>
  </numFmts>
  <fonts count="6">
    <font>
      <sz val="10"/>
      <name val="Arial"/>
      <family val="0"/>
    </font>
    <font>
      <i/>
      <sz val="10"/>
      <name val="Arial"/>
      <family val="2"/>
    </font>
    <font>
      <b/>
      <i/>
      <sz val="10"/>
      <name val="Arial"/>
      <family val="2"/>
    </font>
    <font>
      <b/>
      <sz val="10"/>
      <name val="Arial"/>
      <family val="2"/>
    </font>
    <font>
      <b/>
      <sz val="11"/>
      <name val="Arial"/>
      <family val="2"/>
    </font>
    <font>
      <i/>
      <sz val="8"/>
      <name val="Arial"/>
      <family val="2"/>
    </font>
  </fonts>
  <fills count="6">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47"/>
        <bgColor indexed="64"/>
      </patternFill>
    </fill>
    <fill>
      <patternFill patternType="solid">
        <fgColor indexed="41"/>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xf>
    <xf numFmtId="0" fontId="4" fillId="0" borderId="0" xfId="0" applyFont="1" applyAlignment="1">
      <alignment horizontal="left"/>
    </xf>
    <xf numFmtId="0" fontId="0" fillId="0" borderId="0" xfId="0" applyNumberFormat="1" applyAlignment="1">
      <alignment horizontal="center"/>
    </xf>
    <xf numFmtId="0" fontId="3" fillId="0" borderId="0" xfId="0" applyNumberFormat="1" applyFont="1" applyAlignment="1">
      <alignment horizontal="left"/>
    </xf>
    <xf numFmtId="0" fontId="0" fillId="2" borderId="1" xfId="0" applyNumberFormat="1" applyFill="1" applyBorder="1" applyAlignment="1">
      <alignment horizontal="center"/>
    </xf>
    <xf numFmtId="0" fontId="0" fillId="2" borderId="2" xfId="0" applyNumberFormat="1" applyFill="1" applyBorder="1" applyAlignment="1">
      <alignment horizontal="center"/>
    </xf>
    <xf numFmtId="0" fontId="0" fillId="0" borderId="3" xfId="0" applyNumberFormat="1" applyBorder="1" applyAlignment="1">
      <alignment horizontal="center"/>
    </xf>
    <xf numFmtId="0" fontId="0" fillId="2" borderId="0" xfId="0" applyNumberFormat="1" applyFill="1" applyAlignment="1">
      <alignment horizontal="center"/>
    </xf>
    <xf numFmtId="0" fontId="4" fillId="0" borderId="0" xfId="0" applyNumberFormat="1" applyFont="1" applyAlignment="1">
      <alignment horizontal="left"/>
    </xf>
    <xf numFmtId="0" fontId="0" fillId="3" borderId="0" xfId="0" applyNumberFormat="1" applyFill="1" applyAlignment="1">
      <alignment horizontal="center"/>
    </xf>
    <xf numFmtId="9" fontId="0" fillId="0" borderId="0" xfId="0" applyNumberFormat="1" applyAlignment="1">
      <alignment horizontal="center"/>
    </xf>
    <xf numFmtId="2" fontId="0" fillId="0" borderId="0" xfId="0" applyNumberFormat="1" applyAlignment="1">
      <alignment horizontal="center"/>
    </xf>
    <xf numFmtId="0" fontId="4" fillId="0" borderId="0" xfId="0" applyFont="1" applyAlignment="1">
      <alignment/>
    </xf>
    <xf numFmtId="0" fontId="3" fillId="2" borderId="0" xfId="0" applyFont="1" applyFill="1" applyAlignment="1">
      <alignment wrapText="1"/>
    </xf>
    <xf numFmtId="0" fontId="3" fillId="2" borderId="0" xfId="0" applyFont="1" applyFill="1" applyAlignment="1">
      <alignment/>
    </xf>
    <xf numFmtId="0" fontId="0" fillId="0" borderId="0" xfId="0" applyBorder="1" applyAlignment="1">
      <alignment horizontal="center"/>
    </xf>
    <xf numFmtId="2" fontId="0" fillId="0" borderId="3" xfId="0" applyNumberFormat="1" applyBorder="1" applyAlignment="1">
      <alignment horizontal="center"/>
    </xf>
    <xf numFmtId="0" fontId="0" fillId="0" borderId="4" xfId="0" applyNumberFormat="1" applyBorder="1" applyAlignment="1">
      <alignment/>
    </xf>
    <xf numFmtId="0" fontId="0" fillId="0" borderId="4" xfId="0" applyNumberFormat="1" applyBorder="1" applyAlignment="1">
      <alignment horizontal="center"/>
    </xf>
    <xf numFmtId="0" fontId="0" fillId="0" borderId="5" xfId="0" applyNumberFormat="1" applyBorder="1" applyAlignment="1">
      <alignment horizontal="center"/>
    </xf>
    <xf numFmtId="9" fontId="3" fillId="0" borderId="3" xfId="0" applyNumberFormat="1" applyFont="1" applyBorder="1" applyAlignment="1">
      <alignment horizontal="center"/>
    </xf>
    <xf numFmtId="9" fontId="3" fillId="0" borderId="0" xfId="0" applyNumberFormat="1" applyFont="1" applyAlignment="1">
      <alignment horizontal="center"/>
    </xf>
    <xf numFmtId="2" fontId="3" fillId="0" borderId="3" xfId="0" applyNumberFormat="1" applyFont="1" applyBorder="1" applyAlignment="1">
      <alignment horizontal="center"/>
    </xf>
    <xf numFmtId="2" fontId="3" fillId="0" borderId="0" xfId="0" applyNumberFormat="1" applyFont="1" applyAlignment="1">
      <alignment horizontal="center"/>
    </xf>
    <xf numFmtId="0" fontId="0" fillId="0" borderId="6" xfId="0" applyBorder="1" applyAlignment="1" applyProtection="1">
      <alignment horizontal="center"/>
      <protection locked="0"/>
    </xf>
    <xf numFmtId="0" fontId="1" fillId="0" borderId="0" xfId="0" applyFont="1" applyFill="1" applyBorder="1" applyAlignment="1">
      <alignment/>
    </xf>
    <xf numFmtId="0" fontId="0" fillId="2" borderId="0" xfId="0" applyFont="1" applyFill="1" applyAlignment="1">
      <alignment horizontal="right"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0" borderId="10" xfId="0"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4" xfId="0" applyFont="1" applyBorder="1" applyAlignment="1" applyProtection="1">
      <alignment horizontal="center"/>
      <protection locked="0"/>
    </xf>
    <xf numFmtId="0" fontId="3" fillId="2" borderId="7" xfId="0" applyFont="1" applyFill="1" applyBorder="1" applyAlignment="1">
      <alignment horizontal="center"/>
    </xf>
    <xf numFmtId="0" fontId="1" fillId="0" borderId="0" xfId="0" applyNumberFormat="1" applyFont="1" applyAlignment="1">
      <alignment horizontal="left"/>
    </xf>
    <xf numFmtId="0" fontId="0" fillId="0" borderId="6" xfId="0" applyNumberFormat="1" applyFont="1" applyBorder="1" applyAlignment="1">
      <alignment horizontal="center"/>
    </xf>
    <xf numFmtId="0" fontId="0" fillId="0" borderId="0" xfId="0" applyAlignment="1">
      <alignment horizontal="left" indent="1"/>
    </xf>
    <xf numFmtId="49" fontId="3" fillId="0" borderId="0" xfId="0" applyNumberFormat="1" applyFont="1" applyAlignment="1">
      <alignment/>
    </xf>
    <xf numFmtId="0" fontId="3" fillId="2" borderId="6" xfId="0" applyFont="1" applyFill="1" applyBorder="1" applyAlignment="1">
      <alignment horizontal="center"/>
    </xf>
    <xf numFmtId="0" fontId="0" fillId="4" borderId="6" xfId="0"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xf>
    <xf numFmtId="0" fontId="0" fillId="0" borderId="11" xfId="0" applyBorder="1" applyAlignment="1" applyProtection="1">
      <alignment horizontal="center"/>
      <protection locked="0"/>
    </xf>
    <xf numFmtId="0" fontId="0" fillId="2" borderId="7" xfId="0" applyNumberFormat="1" applyFill="1" applyBorder="1" applyAlignment="1">
      <alignment horizontal="center"/>
    </xf>
    <xf numFmtId="0" fontId="0" fillId="2" borderId="9" xfId="0" applyNumberFormat="1" applyFill="1" applyBorder="1" applyAlignment="1">
      <alignment horizontal="center"/>
    </xf>
    <xf numFmtId="0" fontId="0" fillId="0" borderId="11" xfId="0" applyNumberFormat="1" applyFont="1" applyBorder="1" applyAlignment="1">
      <alignment horizontal="center"/>
    </xf>
    <xf numFmtId="0" fontId="3" fillId="2" borderId="11" xfId="0" applyFont="1" applyFill="1" applyBorder="1" applyAlignment="1">
      <alignment horizontal="right"/>
    </xf>
    <xf numFmtId="0" fontId="0" fillId="2" borderId="13" xfId="0" applyNumberFormat="1" applyFill="1" applyBorder="1" applyAlignment="1">
      <alignment horizontal="center"/>
    </xf>
    <xf numFmtId="0" fontId="0" fillId="3" borderId="6" xfId="0" applyNumberFormat="1" applyFill="1" applyBorder="1" applyAlignment="1">
      <alignment horizontal="center"/>
    </xf>
    <xf numFmtId="0" fontId="0" fillId="5" borderId="3" xfId="0" applyNumberFormat="1" applyFill="1" applyBorder="1" applyAlignment="1">
      <alignment horizontal="center"/>
    </xf>
    <xf numFmtId="0" fontId="0" fillId="5" borderId="0" xfId="0" applyNumberFormat="1" applyFill="1" applyAlignment="1">
      <alignment horizontal="center"/>
    </xf>
    <xf numFmtId="172" fontId="0" fillId="4" borderId="6" xfId="0" applyNumberFormat="1" applyFill="1" applyBorder="1" applyAlignment="1" applyProtection="1">
      <alignment horizontal="center"/>
      <protection locked="0"/>
    </xf>
    <xf numFmtId="9" fontId="0" fillId="0" borderId="0" xfId="0" applyNumberFormat="1" applyAlignment="1">
      <alignment/>
    </xf>
    <xf numFmtId="0" fontId="1"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0" fontId="0" fillId="2" borderId="8" xfId="0" applyNumberFormat="1" applyFill="1" applyBorder="1" applyAlignment="1">
      <alignment horizontal="center"/>
    </xf>
    <xf numFmtId="0" fontId="0" fillId="2" borderId="1"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66675</xdr:rowOff>
    </xdr:from>
    <xdr:to>
      <xdr:col>6</xdr:col>
      <xdr:colOff>295275</xdr:colOff>
      <xdr:row>24</xdr:row>
      <xdr:rowOff>95250</xdr:rowOff>
    </xdr:to>
    <xdr:sp>
      <xdr:nvSpPr>
        <xdr:cNvPr id="1" name="TextBox 1"/>
        <xdr:cNvSpPr txBox="1">
          <a:spLocks noChangeArrowheads="1"/>
        </xdr:cNvSpPr>
      </xdr:nvSpPr>
      <xdr:spPr>
        <a:xfrm>
          <a:off x="85725" y="4295775"/>
          <a:ext cx="48101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**The Ambush! Table assumes that in the first fire each step loss reduces the combat strength of the force by one (i.e. units are only reduced in first fire, none are eliminated: the reduced combat strength of all units, except militia, is one less than full combat strength). This table does not account for units being eliminated, milita losses, or leaders dieing in the first fire.</a:t>
          </a:r>
        </a:p>
      </xdr:txBody>
    </xdr:sp>
    <xdr:clientData/>
  </xdr:twoCellAnchor>
  <xdr:twoCellAnchor>
    <xdr:from>
      <xdr:col>0</xdr:col>
      <xdr:colOff>47625</xdr:colOff>
      <xdr:row>12</xdr:row>
      <xdr:rowOff>66675</xdr:rowOff>
    </xdr:from>
    <xdr:to>
      <xdr:col>6</xdr:col>
      <xdr:colOff>209550</xdr:colOff>
      <xdr:row>14</xdr:row>
      <xdr:rowOff>38100</xdr:rowOff>
    </xdr:to>
    <xdr:sp>
      <xdr:nvSpPr>
        <xdr:cNvPr id="2" name="TextBox 2"/>
        <xdr:cNvSpPr txBox="1">
          <a:spLocks noChangeArrowheads="1"/>
        </xdr:cNvSpPr>
      </xdr:nvSpPr>
      <xdr:spPr>
        <a:xfrm>
          <a:off x="47625" y="2457450"/>
          <a:ext cx="47625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*The BRP Table does not account for total elimination of a side superceding steps loss differential determination: "If only one side has surviving units, it wins."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
  <sheetViews>
    <sheetView showGridLines="0" tabSelected="1" workbookViewId="0" topLeftCell="A1">
      <selection activeCell="B8" sqref="B8"/>
    </sheetView>
  </sheetViews>
  <sheetFormatPr defaultColWidth="9.140625" defaultRowHeight="12.75"/>
  <cols>
    <col min="1" max="1" width="18.140625" style="0" customWidth="1"/>
    <col min="2" max="3" width="11.7109375" style="5" customWidth="1"/>
  </cols>
  <sheetData>
    <row r="1" ht="15">
      <c r="A1" s="23" t="s">
        <v>22</v>
      </c>
    </row>
    <row r="4" spans="1:6" ht="40.5" customHeight="1">
      <c r="A4" s="73" t="s">
        <v>37</v>
      </c>
      <c r="B4" s="74"/>
      <c r="C4" s="74"/>
      <c r="D4" s="74"/>
      <c r="E4" s="74"/>
      <c r="F4" s="74"/>
    </row>
    <row r="5" spans="1:6" ht="12.75">
      <c r="A5" s="58"/>
      <c r="B5" s="59"/>
      <c r="C5" s="59"/>
      <c r="D5" s="59"/>
      <c r="E5" s="59"/>
      <c r="F5" s="59"/>
    </row>
    <row r="6" spans="1:3" ht="12.75">
      <c r="A6" s="6"/>
      <c r="B6" s="50" t="s">
        <v>0</v>
      </c>
      <c r="C6" s="55" t="s">
        <v>1</v>
      </c>
    </row>
    <row r="7" spans="1:3" ht="12.75">
      <c r="A7" s="24" t="s">
        <v>10</v>
      </c>
      <c r="B7" s="56">
        <v>30</v>
      </c>
      <c r="C7" s="56">
        <v>24</v>
      </c>
    </row>
    <row r="8" spans="1:3" ht="12.75">
      <c r="A8" s="24" t="s">
        <v>11</v>
      </c>
      <c r="B8" s="70">
        <v>1</v>
      </c>
      <c r="C8" s="70">
        <v>2</v>
      </c>
    </row>
    <row r="9" spans="1:3" ht="12.75">
      <c r="A9" s="37" t="s">
        <v>27</v>
      </c>
      <c r="B9" s="57">
        <v>0</v>
      </c>
      <c r="C9" s="60" t="s">
        <v>24</v>
      </c>
    </row>
    <row r="10" spans="1:4" ht="18" customHeight="1">
      <c r="A10" s="37"/>
      <c r="B10" s="49"/>
      <c r="D10" s="3"/>
    </row>
    <row r="11" spans="1:4" ht="12.75">
      <c r="A11" s="25" t="s">
        <v>40</v>
      </c>
      <c r="B11" s="31">
        <f>ATTODDS</f>
        <v>0.4444444444444444</v>
      </c>
      <c r="C11" s="32">
        <f>DEFODDS</f>
        <v>0.5555555555555556</v>
      </c>
      <c r="D11" s="3" t="s">
        <v>23</v>
      </c>
    </row>
    <row r="12" spans="1:4" ht="12.75">
      <c r="A12" s="25" t="s">
        <v>19</v>
      </c>
      <c r="B12" s="33">
        <f>ATTAVG</f>
        <v>6</v>
      </c>
      <c r="C12" s="34">
        <f>DEFAVG</f>
        <v>5.666666666666667</v>
      </c>
      <c r="D12" s="3" t="s">
        <v>20</v>
      </c>
    </row>
    <row r="13" ht="12.75">
      <c r="A13" s="60"/>
    </row>
    <row r="14" spans="1:3" ht="12.75">
      <c r="A14" s="36"/>
      <c r="C14" s="22"/>
    </row>
    <row r="15" ht="55.5" customHeight="1"/>
    <row r="17" ht="12.75">
      <c r="A17" s="4" t="s">
        <v>36</v>
      </c>
    </row>
    <row r="18" spans="1:4" s="1" customFormat="1" ht="12.75">
      <c r="A18" s="54" t="s">
        <v>41</v>
      </c>
      <c r="B18" s="55" t="s">
        <v>0</v>
      </c>
      <c r="C18" s="55" t="s">
        <v>1</v>
      </c>
      <c r="D18" s="3" t="s">
        <v>23</v>
      </c>
    </row>
    <row r="19" spans="1:4" ht="12.75">
      <c r="A19" s="53" t="s">
        <v>35</v>
      </c>
      <c r="B19" s="32">
        <f>XATTODDS</f>
        <v>0.6111111111111112</v>
      </c>
      <c r="C19" s="32">
        <f>XDEFODDS</f>
        <v>0.3888888888888889</v>
      </c>
      <c r="D19" s="3" t="s">
        <v>38</v>
      </c>
    </row>
    <row r="20" spans="1:4" ht="12.75">
      <c r="A20" s="53" t="s">
        <v>29</v>
      </c>
      <c r="B20" s="32">
        <f>YATTODDS</f>
        <v>0.1388888888888889</v>
      </c>
      <c r="C20" s="32">
        <f>YDEFODDS</f>
        <v>0.8611111111111112</v>
      </c>
      <c r="D20" s="3" t="s">
        <v>39</v>
      </c>
    </row>
    <row r="21" spans="1:8" ht="12.75">
      <c r="A21" s="72"/>
      <c r="B21" s="72"/>
      <c r="C21" s="72"/>
      <c r="D21" s="72"/>
      <c r="E21" s="72"/>
      <c r="F21" s="72"/>
      <c r="G21" s="72"/>
      <c r="H21" s="72"/>
    </row>
    <row r="27" spans="1:2" ht="12.75">
      <c r="A27" s="71"/>
      <c r="B27" s="21"/>
    </row>
    <row r="28" spans="1:8" ht="12.75">
      <c r="A28" s="71"/>
      <c r="B28" s="21"/>
      <c r="C28" s="21"/>
      <c r="E28">
        <v>47</v>
      </c>
      <c r="F28">
        <f>E28-4</f>
        <v>43</v>
      </c>
      <c r="G28">
        <f>F28/E28</f>
        <v>0.9148936170212766</v>
      </c>
      <c r="H28">
        <v>0.98</v>
      </c>
    </row>
    <row r="29" spans="5:8" ht="12.75">
      <c r="E29">
        <v>46</v>
      </c>
      <c r="F29">
        <f aca="true" t="shared" si="0" ref="F29:F35">E29-4</f>
        <v>42</v>
      </c>
      <c r="G29">
        <f aca="true" t="shared" si="1" ref="G29:G35">F29/E29</f>
        <v>0.9130434782608695</v>
      </c>
      <c r="H29">
        <f>G29*H28</f>
        <v>0.8947826086956521</v>
      </c>
    </row>
    <row r="30" spans="5:8" ht="12.75">
      <c r="E30">
        <v>45</v>
      </c>
      <c r="F30">
        <f t="shared" si="0"/>
        <v>41</v>
      </c>
      <c r="G30">
        <f t="shared" si="1"/>
        <v>0.9111111111111111</v>
      </c>
      <c r="H30">
        <f aca="true" t="shared" si="2" ref="H30:H35">G30*H29</f>
        <v>0.8152463768115941</v>
      </c>
    </row>
    <row r="31" spans="5:8" ht="12.75">
      <c r="E31">
        <v>44</v>
      </c>
      <c r="F31">
        <f t="shared" si="0"/>
        <v>40</v>
      </c>
      <c r="G31">
        <f t="shared" si="1"/>
        <v>0.9090909090909091</v>
      </c>
      <c r="H31">
        <f t="shared" si="2"/>
        <v>0.7411330698287218</v>
      </c>
    </row>
    <row r="32" spans="5:8" ht="12.75">
      <c r="E32">
        <v>43</v>
      </c>
      <c r="F32">
        <f t="shared" si="0"/>
        <v>39</v>
      </c>
      <c r="G32">
        <f t="shared" si="1"/>
        <v>0.9069767441860465</v>
      </c>
      <c r="H32">
        <f t="shared" si="2"/>
        <v>0.672190458681864</v>
      </c>
    </row>
    <row r="33" spans="5:8" ht="12.75">
      <c r="E33">
        <v>42</v>
      </c>
      <c r="F33">
        <f t="shared" si="0"/>
        <v>38</v>
      </c>
      <c r="G33">
        <f t="shared" si="1"/>
        <v>0.9047619047619048</v>
      </c>
      <c r="H33">
        <f t="shared" si="2"/>
        <v>0.6081723197597817</v>
      </c>
    </row>
    <row r="34" spans="5:8" ht="12.75">
      <c r="E34">
        <v>41</v>
      </c>
      <c r="F34">
        <f t="shared" si="0"/>
        <v>37</v>
      </c>
      <c r="G34">
        <f t="shared" si="1"/>
        <v>0.9024390243902439</v>
      </c>
      <c r="H34">
        <f t="shared" si="2"/>
        <v>0.5488384349051688</v>
      </c>
    </row>
    <row r="35" spans="5:8" ht="12.75">
      <c r="E35">
        <v>40</v>
      </c>
      <c r="F35">
        <f t="shared" si="0"/>
        <v>36</v>
      </c>
      <c r="G35">
        <f t="shared" si="1"/>
        <v>0.9</v>
      </c>
      <c r="H35">
        <f t="shared" si="2"/>
        <v>0.4939545914146519</v>
      </c>
    </row>
  </sheetData>
  <sheetProtection sheet="1" objects="1" scenarios="1"/>
  <mergeCells count="2">
    <mergeCell ref="A21:H21"/>
    <mergeCell ref="A4:F4"/>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L12"/>
  <sheetViews>
    <sheetView showGridLines="0" workbookViewId="0" topLeftCell="A1">
      <selection activeCell="D19" sqref="D19"/>
    </sheetView>
  </sheetViews>
  <sheetFormatPr defaultColWidth="9.140625" defaultRowHeight="12.75"/>
  <cols>
    <col min="1" max="1" width="9.140625" style="5" customWidth="1"/>
  </cols>
  <sheetData>
    <row r="1" ht="15">
      <c r="A1" s="12" t="s">
        <v>12</v>
      </c>
    </row>
    <row r="2" spans="2:12" ht="12.75">
      <c r="B2" s="1"/>
      <c r="C2" s="1"/>
      <c r="D2" s="1"/>
      <c r="E2" s="1"/>
      <c r="F2" s="1"/>
      <c r="G2" s="1"/>
      <c r="H2" s="1"/>
      <c r="I2" s="1"/>
      <c r="J2" s="1"/>
      <c r="K2" s="1"/>
      <c r="L2" s="1"/>
    </row>
    <row r="3" spans="1:4" ht="12.75">
      <c r="A3" s="10" t="s">
        <v>7</v>
      </c>
      <c r="D3" s="4" t="s">
        <v>8</v>
      </c>
    </row>
    <row r="4" spans="1:12" ht="12.75">
      <c r="A4" s="11" t="s">
        <v>6</v>
      </c>
      <c r="B4" s="38">
        <v>0</v>
      </c>
      <c r="C4" s="39">
        <v>1</v>
      </c>
      <c r="D4" s="39">
        <v>2</v>
      </c>
      <c r="E4" s="39">
        <v>3</v>
      </c>
      <c r="F4" s="39">
        <v>4</v>
      </c>
      <c r="G4" s="39">
        <v>6</v>
      </c>
      <c r="H4" s="39">
        <v>9</v>
      </c>
      <c r="I4" s="39">
        <v>13</v>
      </c>
      <c r="J4" s="39">
        <v>17</v>
      </c>
      <c r="K4" s="39">
        <v>22</v>
      </c>
      <c r="L4" s="40">
        <v>28</v>
      </c>
    </row>
    <row r="5" spans="1:12" ht="12.75">
      <c r="A5" s="42">
        <v>0</v>
      </c>
      <c r="B5" s="9">
        <v>0</v>
      </c>
      <c r="C5" s="5">
        <v>0</v>
      </c>
      <c r="D5" s="5">
        <v>0</v>
      </c>
      <c r="E5" s="5">
        <v>0</v>
      </c>
      <c r="F5" s="5">
        <v>0</v>
      </c>
      <c r="G5" s="5">
        <v>0</v>
      </c>
      <c r="H5" s="5">
        <v>1</v>
      </c>
      <c r="I5" s="5">
        <v>1</v>
      </c>
      <c r="J5" s="5">
        <v>2</v>
      </c>
      <c r="K5" s="5">
        <v>3</v>
      </c>
      <c r="L5" s="5">
        <v>3</v>
      </c>
    </row>
    <row r="6" spans="1:12" ht="12.75">
      <c r="A6" s="43">
        <v>1</v>
      </c>
      <c r="B6" s="45">
        <v>0</v>
      </c>
      <c r="C6" s="46">
        <v>0</v>
      </c>
      <c r="D6" s="46">
        <v>0</v>
      </c>
      <c r="E6" s="46">
        <v>0</v>
      </c>
      <c r="F6" s="46">
        <v>0</v>
      </c>
      <c r="G6" s="46">
        <v>1</v>
      </c>
      <c r="H6" s="46">
        <v>2</v>
      </c>
      <c r="I6" s="46">
        <v>2</v>
      </c>
      <c r="J6" s="46">
        <v>3</v>
      </c>
      <c r="K6" s="46">
        <v>4</v>
      </c>
      <c r="L6" s="47">
        <v>4</v>
      </c>
    </row>
    <row r="7" spans="1:12" ht="12.75">
      <c r="A7" s="43">
        <v>2</v>
      </c>
      <c r="B7" s="9">
        <v>0</v>
      </c>
      <c r="C7" s="26">
        <v>0</v>
      </c>
      <c r="D7" s="26">
        <v>0</v>
      </c>
      <c r="E7" s="26">
        <v>1</v>
      </c>
      <c r="F7" s="26">
        <v>1</v>
      </c>
      <c r="G7" s="26">
        <v>2</v>
      </c>
      <c r="H7" s="26">
        <v>2</v>
      </c>
      <c r="I7" s="26">
        <v>3</v>
      </c>
      <c r="J7" s="26">
        <v>3</v>
      </c>
      <c r="K7" s="26">
        <v>4</v>
      </c>
      <c r="L7" s="48">
        <v>5</v>
      </c>
    </row>
    <row r="8" spans="1:12" ht="12.75">
      <c r="A8" s="43">
        <v>3</v>
      </c>
      <c r="B8" s="9">
        <v>0</v>
      </c>
      <c r="C8" s="26">
        <v>0</v>
      </c>
      <c r="D8" s="26">
        <v>1</v>
      </c>
      <c r="E8" s="26">
        <v>1</v>
      </c>
      <c r="F8" s="26">
        <v>1</v>
      </c>
      <c r="G8" s="26">
        <v>2</v>
      </c>
      <c r="H8" s="26">
        <v>2</v>
      </c>
      <c r="I8" s="26">
        <v>3</v>
      </c>
      <c r="J8" s="26">
        <v>4</v>
      </c>
      <c r="K8" s="26">
        <v>4</v>
      </c>
      <c r="L8" s="48">
        <v>5</v>
      </c>
    </row>
    <row r="9" spans="1:12" ht="12.75">
      <c r="A9" s="43">
        <v>4</v>
      </c>
      <c r="B9" s="9">
        <v>0</v>
      </c>
      <c r="C9" s="26">
        <v>1</v>
      </c>
      <c r="D9" s="26">
        <v>1</v>
      </c>
      <c r="E9" s="26">
        <v>1</v>
      </c>
      <c r="F9" s="26">
        <v>2</v>
      </c>
      <c r="G9" s="26">
        <v>2</v>
      </c>
      <c r="H9" s="26">
        <v>3</v>
      </c>
      <c r="I9" s="26">
        <v>4</v>
      </c>
      <c r="J9" s="26">
        <v>4</v>
      </c>
      <c r="K9" s="26">
        <v>5</v>
      </c>
      <c r="L9" s="48">
        <v>5</v>
      </c>
    </row>
    <row r="10" spans="1:12" ht="12.75">
      <c r="A10" s="43">
        <v>5</v>
      </c>
      <c r="B10" s="9">
        <v>1</v>
      </c>
      <c r="C10" s="26">
        <v>1</v>
      </c>
      <c r="D10" s="26">
        <v>1</v>
      </c>
      <c r="E10" s="26">
        <v>1</v>
      </c>
      <c r="F10" s="26">
        <v>2</v>
      </c>
      <c r="G10" s="26">
        <v>3</v>
      </c>
      <c r="H10" s="26">
        <v>3</v>
      </c>
      <c r="I10" s="26">
        <v>4</v>
      </c>
      <c r="J10" s="26">
        <v>5</v>
      </c>
      <c r="K10" s="26">
        <v>5</v>
      </c>
      <c r="L10" s="48">
        <v>6</v>
      </c>
    </row>
    <row r="11" spans="1:12" ht="12.75">
      <c r="A11" s="43">
        <v>6</v>
      </c>
      <c r="B11" s="7">
        <v>1</v>
      </c>
      <c r="C11" s="8">
        <v>1</v>
      </c>
      <c r="D11" s="8">
        <v>1</v>
      </c>
      <c r="E11" s="8">
        <v>2</v>
      </c>
      <c r="F11" s="8">
        <v>2</v>
      </c>
      <c r="G11" s="8">
        <v>3</v>
      </c>
      <c r="H11" s="8">
        <v>4</v>
      </c>
      <c r="I11" s="8">
        <v>4</v>
      </c>
      <c r="J11" s="8">
        <v>5</v>
      </c>
      <c r="K11" s="8">
        <v>6</v>
      </c>
      <c r="L11" s="41">
        <v>7</v>
      </c>
    </row>
    <row r="12" spans="1:12" ht="12.75">
      <c r="A12" s="44">
        <v>7</v>
      </c>
      <c r="B12" s="9">
        <v>1</v>
      </c>
      <c r="C12" s="5">
        <v>1</v>
      </c>
      <c r="D12" s="5">
        <v>2</v>
      </c>
      <c r="E12" s="5">
        <v>2</v>
      </c>
      <c r="F12" s="5">
        <v>3</v>
      </c>
      <c r="G12" s="5">
        <v>3</v>
      </c>
      <c r="H12" s="5">
        <v>4</v>
      </c>
      <c r="I12" s="5">
        <v>5</v>
      </c>
      <c r="J12" s="5">
        <v>6</v>
      </c>
      <c r="K12" s="5">
        <v>7</v>
      </c>
      <c r="L12" s="5">
        <v>8</v>
      </c>
    </row>
  </sheetData>
  <sheetProtection sheet="1" objects="1" scenarios="1"/>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D9" sqref="D9"/>
    </sheetView>
  </sheetViews>
  <sheetFormatPr defaultColWidth="9.140625" defaultRowHeight="12.75"/>
  <cols>
    <col min="1" max="1" width="11.28125" style="13" bestFit="1" customWidth="1"/>
    <col min="2" max="4" width="7.00390625" style="13" customWidth="1"/>
    <col min="5" max="5" width="9.140625" style="13" customWidth="1"/>
    <col min="6" max="6" width="5.8515625" style="2" customWidth="1"/>
    <col min="7" max="9" width="7.00390625" style="13" customWidth="1"/>
    <col min="10" max="10" width="9.140625" style="13" customWidth="1"/>
    <col min="11" max="11" width="9.140625" style="2" customWidth="1"/>
    <col min="12" max="12" width="9.140625" style="13" customWidth="1"/>
    <col min="13" max="16384" width="9.140625" style="2" customWidth="1"/>
  </cols>
  <sheetData>
    <row r="1" ht="15">
      <c r="A1" s="19" t="s">
        <v>21</v>
      </c>
    </row>
    <row r="2" spans="1:14" ht="15.75" thickBot="1">
      <c r="A2" s="19"/>
      <c r="K2" s="28"/>
      <c r="L2" s="30" t="s">
        <v>16</v>
      </c>
      <c r="M2" s="29" t="s">
        <v>17</v>
      </c>
      <c r="N2" s="30" t="s">
        <v>18</v>
      </c>
    </row>
    <row r="3" spans="1:14" ht="15">
      <c r="A3" s="19"/>
      <c r="K3" s="2" t="s">
        <v>0</v>
      </c>
      <c r="L3" s="17">
        <f>SUM(L8:L43)</f>
        <v>16</v>
      </c>
      <c r="M3" s="21">
        <f>L3/36</f>
        <v>0.4444444444444444</v>
      </c>
      <c r="N3" s="27">
        <f>SUM(E8:E43)/36</f>
        <v>6</v>
      </c>
    </row>
    <row r="4" spans="11:14" ht="12.75">
      <c r="K4" s="2" t="s">
        <v>1</v>
      </c>
      <c r="L4" s="17">
        <f>36-SUM(L8:L43)</f>
        <v>20</v>
      </c>
      <c r="M4" s="21">
        <f>L4/36</f>
        <v>0.5555555555555556</v>
      </c>
      <c r="N4" s="27">
        <f>SUM(J8:J13)/6</f>
        <v>5.666666666666667</v>
      </c>
    </row>
    <row r="5" spans="2:13" ht="12.75">
      <c r="B5" s="14" t="s">
        <v>30</v>
      </c>
      <c r="G5" s="14" t="s">
        <v>31</v>
      </c>
      <c r="M5" s="13"/>
    </row>
    <row r="6" spans="1:7" ht="12.75">
      <c r="A6" s="65"/>
      <c r="B6" s="61">
        <f>IF(TSHIFT,HLOOKUP(ATTSTR,SHIFT,2,TRUE),HLOOKUP(ATTSTR,SHIFT,1,TRUE))</f>
        <v>28</v>
      </c>
      <c r="C6" s="3" t="s">
        <v>26</v>
      </c>
      <c r="F6"/>
      <c r="G6" s="64">
        <f>HLOOKUP(DEFSTR,SHIFT,1,TRUE)</f>
        <v>22</v>
      </c>
    </row>
    <row r="7" spans="1:13" ht="12.75">
      <c r="A7" s="66" t="s">
        <v>13</v>
      </c>
      <c r="B7" s="62" t="s">
        <v>3</v>
      </c>
      <c r="C7" s="75" t="s">
        <v>4</v>
      </c>
      <c r="D7" s="75"/>
      <c r="E7" s="63" t="s">
        <v>5</v>
      </c>
      <c r="G7" s="62" t="s">
        <v>3</v>
      </c>
      <c r="H7" s="75" t="s">
        <v>4</v>
      </c>
      <c r="I7" s="75"/>
      <c r="J7" s="63" t="s">
        <v>5</v>
      </c>
      <c r="L7" s="67" t="s">
        <v>14</v>
      </c>
      <c r="M7" s="2" t="s">
        <v>15</v>
      </c>
    </row>
    <row r="8" spans="1:12" ht="12.75">
      <c r="A8" s="13">
        <v>1</v>
      </c>
      <c r="B8" s="68">
        <v>1</v>
      </c>
      <c r="C8" s="13">
        <f>B8+ATTMOD</f>
        <v>2</v>
      </c>
      <c r="D8" s="13">
        <f>IF(C8&lt;0,0,IF(C8&gt;7,7,C8))</f>
        <v>2</v>
      </c>
      <c r="E8" s="13">
        <f>HLOOKUP(ATTCOL,CRT,D8+2,TRUE)</f>
        <v>5</v>
      </c>
      <c r="G8" s="69">
        <v>1</v>
      </c>
      <c r="H8" s="13">
        <f>G8+DEFMOD</f>
        <v>3</v>
      </c>
      <c r="I8" s="13">
        <f>IF(H8&lt;0,0,IF(H8&gt;7,7,H8))</f>
        <v>3</v>
      </c>
      <c r="J8" s="13">
        <f>HLOOKUP(DEFCOL,CRT,I8+2,TRUE)</f>
        <v>4</v>
      </c>
      <c r="L8" s="13">
        <f>IF(E8&gt;J8,1,0)</f>
        <v>1</v>
      </c>
    </row>
    <row r="9" spans="1:12" ht="12.75">
      <c r="A9" s="13">
        <v>2</v>
      </c>
      <c r="B9" s="68">
        <v>1</v>
      </c>
      <c r="C9" s="13">
        <f aca="true" t="shared" si="0" ref="C9:C43">B9+ATTMOD</f>
        <v>2</v>
      </c>
      <c r="D9" s="13">
        <f aca="true" t="shared" si="1" ref="D9:D43">IF(C9&lt;0,0,IF(C9&gt;7,7,C9))</f>
        <v>2</v>
      </c>
      <c r="E9" s="13">
        <f aca="true" t="shared" si="2" ref="E9:E43">HLOOKUP(ATTCOL,CRT,D9+2,TRUE)</f>
        <v>5</v>
      </c>
      <c r="G9" s="69">
        <v>2</v>
      </c>
      <c r="H9" s="13">
        <f aca="true" t="shared" si="3" ref="H9:H43">G9+DEFMOD</f>
        <v>4</v>
      </c>
      <c r="I9" s="13">
        <f aca="true" t="shared" si="4" ref="I9:I43">IF(H9&lt;0,0,IF(H9&gt;7,7,H9))</f>
        <v>4</v>
      </c>
      <c r="J9" s="13">
        <f aca="true" t="shared" si="5" ref="J9:J43">HLOOKUP(DEFCOL,CRT,I9+2,TRUE)</f>
        <v>5</v>
      </c>
      <c r="L9" s="13">
        <f aca="true" t="shared" si="6" ref="L9:L43">IF(E9&gt;J9,1,0)</f>
        <v>0</v>
      </c>
    </row>
    <row r="10" spans="1:12" ht="12.75">
      <c r="A10" s="13">
        <v>3</v>
      </c>
      <c r="B10" s="68">
        <v>1</v>
      </c>
      <c r="C10" s="13">
        <f t="shared" si="0"/>
        <v>2</v>
      </c>
      <c r="D10" s="13">
        <f t="shared" si="1"/>
        <v>2</v>
      </c>
      <c r="E10" s="13">
        <f t="shared" si="2"/>
        <v>5</v>
      </c>
      <c r="G10" s="69">
        <v>3</v>
      </c>
      <c r="H10" s="13">
        <f t="shared" si="3"/>
        <v>5</v>
      </c>
      <c r="I10" s="13">
        <f t="shared" si="4"/>
        <v>5</v>
      </c>
      <c r="J10" s="13">
        <f t="shared" si="5"/>
        <v>5</v>
      </c>
      <c r="L10" s="13">
        <f t="shared" si="6"/>
        <v>0</v>
      </c>
    </row>
    <row r="11" spans="1:12" ht="12.75">
      <c r="A11" s="13">
        <v>4</v>
      </c>
      <c r="B11" s="68">
        <v>1</v>
      </c>
      <c r="C11" s="13">
        <f t="shared" si="0"/>
        <v>2</v>
      </c>
      <c r="D11" s="13">
        <f t="shared" si="1"/>
        <v>2</v>
      </c>
      <c r="E11" s="13">
        <f t="shared" si="2"/>
        <v>5</v>
      </c>
      <c r="G11" s="69">
        <v>4</v>
      </c>
      <c r="H11" s="13">
        <f t="shared" si="3"/>
        <v>6</v>
      </c>
      <c r="I11" s="13">
        <f t="shared" si="4"/>
        <v>6</v>
      </c>
      <c r="J11" s="13">
        <f t="shared" si="5"/>
        <v>6</v>
      </c>
      <c r="L11" s="13">
        <f t="shared" si="6"/>
        <v>0</v>
      </c>
    </row>
    <row r="12" spans="1:12" ht="12.75">
      <c r="A12" s="13">
        <v>5</v>
      </c>
      <c r="B12" s="68">
        <v>1</v>
      </c>
      <c r="C12" s="13">
        <f t="shared" si="0"/>
        <v>2</v>
      </c>
      <c r="D12" s="13">
        <f t="shared" si="1"/>
        <v>2</v>
      </c>
      <c r="E12" s="13">
        <f t="shared" si="2"/>
        <v>5</v>
      </c>
      <c r="G12" s="69">
        <v>5</v>
      </c>
      <c r="H12" s="13">
        <f t="shared" si="3"/>
        <v>7</v>
      </c>
      <c r="I12" s="13">
        <f t="shared" si="4"/>
        <v>7</v>
      </c>
      <c r="J12" s="13">
        <f t="shared" si="5"/>
        <v>7</v>
      </c>
      <c r="L12" s="13">
        <f t="shared" si="6"/>
        <v>0</v>
      </c>
    </row>
    <row r="13" spans="1:12" ht="12.75">
      <c r="A13" s="13">
        <v>6</v>
      </c>
      <c r="B13" s="68">
        <v>1</v>
      </c>
      <c r="C13" s="13">
        <f t="shared" si="0"/>
        <v>2</v>
      </c>
      <c r="D13" s="13">
        <f t="shared" si="1"/>
        <v>2</v>
      </c>
      <c r="E13" s="13">
        <f t="shared" si="2"/>
        <v>5</v>
      </c>
      <c r="G13" s="69">
        <v>6</v>
      </c>
      <c r="H13" s="13">
        <f t="shared" si="3"/>
        <v>8</v>
      </c>
      <c r="I13" s="13">
        <f t="shared" si="4"/>
        <v>7</v>
      </c>
      <c r="J13" s="13">
        <f t="shared" si="5"/>
        <v>7</v>
      </c>
      <c r="L13" s="13">
        <f t="shared" si="6"/>
        <v>0</v>
      </c>
    </row>
    <row r="14" spans="1:12" ht="12.75">
      <c r="A14" s="13">
        <v>7</v>
      </c>
      <c r="B14" s="68">
        <v>2</v>
      </c>
      <c r="C14" s="13">
        <f t="shared" si="0"/>
        <v>3</v>
      </c>
      <c r="D14" s="13">
        <f t="shared" si="1"/>
        <v>3</v>
      </c>
      <c r="E14" s="13">
        <f t="shared" si="2"/>
        <v>5</v>
      </c>
      <c r="G14" s="69">
        <v>1</v>
      </c>
      <c r="H14" s="13">
        <f t="shared" si="3"/>
        <v>3</v>
      </c>
      <c r="I14" s="13">
        <f t="shared" si="4"/>
        <v>3</v>
      </c>
      <c r="J14" s="13">
        <f t="shared" si="5"/>
        <v>4</v>
      </c>
      <c r="L14" s="13">
        <f t="shared" si="6"/>
        <v>1</v>
      </c>
    </row>
    <row r="15" spans="1:12" ht="12.75">
      <c r="A15" s="13">
        <v>8</v>
      </c>
      <c r="B15" s="68">
        <v>2</v>
      </c>
      <c r="C15" s="13">
        <f t="shared" si="0"/>
        <v>3</v>
      </c>
      <c r="D15" s="13">
        <f t="shared" si="1"/>
        <v>3</v>
      </c>
      <c r="E15" s="13">
        <f t="shared" si="2"/>
        <v>5</v>
      </c>
      <c r="G15" s="69">
        <v>2</v>
      </c>
      <c r="H15" s="13">
        <f t="shared" si="3"/>
        <v>4</v>
      </c>
      <c r="I15" s="13">
        <f t="shared" si="4"/>
        <v>4</v>
      </c>
      <c r="J15" s="13">
        <f t="shared" si="5"/>
        <v>5</v>
      </c>
      <c r="L15" s="13">
        <f t="shared" si="6"/>
        <v>0</v>
      </c>
    </row>
    <row r="16" spans="1:12" ht="12.75">
      <c r="A16" s="13">
        <v>9</v>
      </c>
      <c r="B16" s="68">
        <v>2</v>
      </c>
      <c r="C16" s="13">
        <f t="shared" si="0"/>
        <v>3</v>
      </c>
      <c r="D16" s="13">
        <f t="shared" si="1"/>
        <v>3</v>
      </c>
      <c r="E16" s="13">
        <f t="shared" si="2"/>
        <v>5</v>
      </c>
      <c r="G16" s="69">
        <v>3</v>
      </c>
      <c r="H16" s="13">
        <f t="shared" si="3"/>
        <v>5</v>
      </c>
      <c r="I16" s="13">
        <f t="shared" si="4"/>
        <v>5</v>
      </c>
      <c r="J16" s="13">
        <f t="shared" si="5"/>
        <v>5</v>
      </c>
      <c r="L16" s="13">
        <f t="shared" si="6"/>
        <v>0</v>
      </c>
    </row>
    <row r="17" spans="1:12" ht="12.75">
      <c r="A17" s="13">
        <v>10</v>
      </c>
      <c r="B17" s="68">
        <v>2</v>
      </c>
      <c r="C17" s="13">
        <f t="shared" si="0"/>
        <v>3</v>
      </c>
      <c r="D17" s="13">
        <f t="shared" si="1"/>
        <v>3</v>
      </c>
      <c r="E17" s="13">
        <f t="shared" si="2"/>
        <v>5</v>
      </c>
      <c r="G17" s="69">
        <v>4</v>
      </c>
      <c r="H17" s="13">
        <f t="shared" si="3"/>
        <v>6</v>
      </c>
      <c r="I17" s="13">
        <f t="shared" si="4"/>
        <v>6</v>
      </c>
      <c r="J17" s="13">
        <f t="shared" si="5"/>
        <v>6</v>
      </c>
      <c r="L17" s="13">
        <f t="shared" si="6"/>
        <v>0</v>
      </c>
    </row>
    <row r="18" spans="1:12" ht="12.75">
      <c r="A18" s="13">
        <v>11</v>
      </c>
      <c r="B18" s="68">
        <v>2</v>
      </c>
      <c r="C18" s="13">
        <f t="shared" si="0"/>
        <v>3</v>
      </c>
      <c r="D18" s="13">
        <f t="shared" si="1"/>
        <v>3</v>
      </c>
      <c r="E18" s="13">
        <f t="shared" si="2"/>
        <v>5</v>
      </c>
      <c r="G18" s="69">
        <v>5</v>
      </c>
      <c r="H18" s="13">
        <f t="shared" si="3"/>
        <v>7</v>
      </c>
      <c r="I18" s="13">
        <f t="shared" si="4"/>
        <v>7</v>
      </c>
      <c r="J18" s="13">
        <f t="shared" si="5"/>
        <v>7</v>
      </c>
      <c r="L18" s="13">
        <f t="shared" si="6"/>
        <v>0</v>
      </c>
    </row>
    <row r="19" spans="1:12" ht="12.75">
      <c r="A19" s="13">
        <v>12</v>
      </c>
      <c r="B19" s="68">
        <v>2</v>
      </c>
      <c r="C19" s="13">
        <f t="shared" si="0"/>
        <v>3</v>
      </c>
      <c r="D19" s="13">
        <f t="shared" si="1"/>
        <v>3</v>
      </c>
      <c r="E19" s="13">
        <f t="shared" si="2"/>
        <v>5</v>
      </c>
      <c r="G19" s="69">
        <v>6</v>
      </c>
      <c r="H19" s="13">
        <f t="shared" si="3"/>
        <v>8</v>
      </c>
      <c r="I19" s="13">
        <f t="shared" si="4"/>
        <v>7</v>
      </c>
      <c r="J19" s="13">
        <f t="shared" si="5"/>
        <v>7</v>
      </c>
      <c r="L19" s="13">
        <f t="shared" si="6"/>
        <v>0</v>
      </c>
    </row>
    <row r="20" spans="1:12" ht="12.75">
      <c r="A20" s="13">
        <v>13</v>
      </c>
      <c r="B20" s="68">
        <v>3</v>
      </c>
      <c r="C20" s="13">
        <f t="shared" si="0"/>
        <v>4</v>
      </c>
      <c r="D20" s="13">
        <f t="shared" si="1"/>
        <v>4</v>
      </c>
      <c r="E20" s="13">
        <f t="shared" si="2"/>
        <v>5</v>
      </c>
      <c r="G20" s="69">
        <v>1</v>
      </c>
      <c r="H20" s="13">
        <f t="shared" si="3"/>
        <v>3</v>
      </c>
      <c r="I20" s="13">
        <f t="shared" si="4"/>
        <v>3</v>
      </c>
      <c r="J20" s="13">
        <f t="shared" si="5"/>
        <v>4</v>
      </c>
      <c r="L20" s="13">
        <f t="shared" si="6"/>
        <v>1</v>
      </c>
    </row>
    <row r="21" spans="1:12" ht="12.75">
      <c r="A21" s="13">
        <v>14</v>
      </c>
      <c r="B21" s="68">
        <v>3</v>
      </c>
      <c r="C21" s="13">
        <f t="shared" si="0"/>
        <v>4</v>
      </c>
      <c r="D21" s="13">
        <f t="shared" si="1"/>
        <v>4</v>
      </c>
      <c r="E21" s="13">
        <f t="shared" si="2"/>
        <v>5</v>
      </c>
      <c r="G21" s="69">
        <v>2</v>
      </c>
      <c r="H21" s="13">
        <f t="shared" si="3"/>
        <v>4</v>
      </c>
      <c r="I21" s="13">
        <f t="shared" si="4"/>
        <v>4</v>
      </c>
      <c r="J21" s="13">
        <f t="shared" si="5"/>
        <v>5</v>
      </c>
      <c r="L21" s="13">
        <f t="shared" si="6"/>
        <v>0</v>
      </c>
    </row>
    <row r="22" spans="1:12" ht="12.75">
      <c r="A22" s="13">
        <v>15</v>
      </c>
      <c r="B22" s="68">
        <v>3</v>
      </c>
      <c r="C22" s="13">
        <f t="shared" si="0"/>
        <v>4</v>
      </c>
      <c r="D22" s="13">
        <f t="shared" si="1"/>
        <v>4</v>
      </c>
      <c r="E22" s="13">
        <f t="shared" si="2"/>
        <v>5</v>
      </c>
      <c r="G22" s="69">
        <v>3</v>
      </c>
      <c r="H22" s="13">
        <f t="shared" si="3"/>
        <v>5</v>
      </c>
      <c r="I22" s="13">
        <f t="shared" si="4"/>
        <v>5</v>
      </c>
      <c r="J22" s="13">
        <f t="shared" si="5"/>
        <v>5</v>
      </c>
      <c r="L22" s="13">
        <f t="shared" si="6"/>
        <v>0</v>
      </c>
    </row>
    <row r="23" spans="1:12" ht="12.75">
      <c r="A23" s="13">
        <v>16</v>
      </c>
      <c r="B23" s="68">
        <v>3</v>
      </c>
      <c r="C23" s="13">
        <f t="shared" si="0"/>
        <v>4</v>
      </c>
      <c r="D23" s="13">
        <f t="shared" si="1"/>
        <v>4</v>
      </c>
      <c r="E23" s="13">
        <f t="shared" si="2"/>
        <v>5</v>
      </c>
      <c r="G23" s="69">
        <v>4</v>
      </c>
      <c r="H23" s="13">
        <f t="shared" si="3"/>
        <v>6</v>
      </c>
      <c r="I23" s="13">
        <f t="shared" si="4"/>
        <v>6</v>
      </c>
      <c r="J23" s="13">
        <f t="shared" si="5"/>
        <v>6</v>
      </c>
      <c r="L23" s="13">
        <f t="shared" si="6"/>
        <v>0</v>
      </c>
    </row>
    <row r="24" spans="1:12" ht="12.75">
      <c r="A24" s="13">
        <v>17</v>
      </c>
      <c r="B24" s="68">
        <v>3</v>
      </c>
      <c r="C24" s="13">
        <f t="shared" si="0"/>
        <v>4</v>
      </c>
      <c r="D24" s="13">
        <f t="shared" si="1"/>
        <v>4</v>
      </c>
      <c r="E24" s="13">
        <f t="shared" si="2"/>
        <v>5</v>
      </c>
      <c r="G24" s="69">
        <v>5</v>
      </c>
      <c r="H24" s="13">
        <f t="shared" si="3"/>
        <v>7</v>
      </c>
      <c r="I24" s="13">
        <f t="shared" si="4"/>
        <v>7</v>
      </c>
      <c r="J24" s="13">
        <f t="shared" si="5"/>
        <v>7</v>
      </c>
      <c r="L24" s="13">
        <f t="shared" si="6"/>
        <v>0</v>
      </c>
    </row>
    <row r="25" spans="1:12" ht="12.75">
      <c r="A25" s="13">
        <v>18</v>
      </c>
      <c r="B25" s="68">
        <v>3</v>
      </c>
      <c r="C25" s="13">
        <f t="shared" si="0"/>
        <v>4</v>
      </c>
      <c r="D25" s="13">
        <f t="shared" si="1"/>
        <v>4</v>
      </c>
      <c r="E25" s="13">
        <f t="shared" si="2"/>
        <v>5</v>
      </c>
      <c r="G25" s="69">
        <v>6</v>
      </c>
      <c r="H25" s="13">
        <f t="shared" si="3"/>
        <v>8</v>
      </c>
      <c r="I25" s="13">
        <f t="shared" si="4"/>
        <v>7</v>
      </c>
      <c r="J25" s="13">
        <f t="shared" si="5"/>
        <v>7</v>
      </c>
      <c r="L25" s="13">
        <f t="shared" si="6"/>
        <v>0</v>
      </c>
    </row>
    <row r="26" spans="1:12" ht="12.75">
      <c r="A26" s="13">
        <v>19</v>
      </c>
      <c r="B26" s="68">
        <v>4</v>
      </c>
      <c r="C26" s="13">
        <f t="shared" si="0"/>
        <v>5</v>
      </c>
      <c r="D26" s="13">
        <f t="shared" si="1"/>
        <v>5</v>
      </c>
      <c r="E26" s="13">
        <f t="shared" si="2"/>
        <v>6</v>
      </c>
      <c r="G26" s="69">
        <v>1</v>
      </c>
      <c r="H26" s="13">
        <f t="shared" si="3"/>
        <v>3</v>
      </c>
      <c r="I26" s="13">
        <f t="shared" si="4"/>
        <v>3</v>
      </c>
      <c r="J26" s="13">
        <f t="shared" si="5"/>
        <v>4</v>
      </c>
      <c r="L26" s="13">
        <f t="shared" si="6"/>
        <v>1</v>
      </c>
    </row>
    <row r="27" spans="1:12" ht="12.75">
      <c r="A27" s="13">
        <v>20</v>
      </c>
      <c r="B27" s="68">
        <v>4</v>
      </c>
      <c r="C27" s="13">
        <f t="shared" si="0"/>
        <v>5</v>
      </c>
      <c r="D27" s="13">
        <f t="shared" si="1"/>
        <v>5</v>
      </c>
      <c r="E27" s="13">
        <f t="shared" si="2"/>
        <v>6</v>
      </c>
      <c r="G27" s="69">
        <v>2</v>
      </c>
      <c r="H27" s="13">
        <f t="shared" si="3"/>
        <v>4</v>
      </c>
      <c r="I27" s="13">
        <f t="shared" si="4"/>
        <v>4</v>
      </c>
      <c r="J27" s="13">
        <f t="shared" si="5"/>
        <v>5</v>
      </c>
      <c r="L27" s="13">
        <f t="shared" si="6"/>
        <v>1</v>
      </c>
    </row>
    <row r="28" spans="1:12" ht="12.75">
      <c r="A28" s="13">
        <v>21</v>
      </c>
      <c r="B28" s="68">
        <v>4</v>
      </c>
      <c r="C28" s="13">
        <f t="shared" si="0"/>
        <v>5</v>
      </c>
      <c r="D28" s="13">
        <f t="shared" si="1"/>
        <v>5</v>
      </c>
      <c r="E28" s="13">
        <f t="shared" si="2"/>
        <v>6</v>
      </c>
      <c r="G28" s="69">
        <v>3</v>
      </c>
      <c r="H28" s="13">
        <f t="shared" si="3"/>
        <v>5</v>
      </c>
      <c r="I28" s="13">
        <f t="shared" si="4"/>
        <v>5</v>
      </c>
      <c r="J28" s="13">
        <f t="shared" si="5"/>
        <v>5</v>
      </c>
      <c r="L28" s="13">
        <f t="shared" si="6"/>
        <v>1</v>
      </c>
    </row>
    <row r="29" spans="1:12" ht="12.75">
      <c r="A29" s="13">
        <v>22</v>
      </c>
      <c r="B29" s="68">
        <v>4</v>
      </c>
      <c r="C29" s="13">
        <f t="shared" si="0"/>
        <v>5</v>
      </c>
      <c r="D29" s="13">
        <f t="shared" si="1"/>
        <v>5</v>
      </c>
      <c r="E29" s="13">
        <f t="shared" si="2"/>
        <v>6</v>
      </c>
      <c r="G29" s="69">
        <v>4</v>
      </c>
      <c r="H29" s="13">
        <f t="shared" si="3"/>
        <v>6</v>
      </c>
      <c r="I29" s="13">
        <f t="shared" si="4"/>
        <v>6</v>
      </c>
      <c r="J29" s="13">
        <f t="shared" si="5"/>
        <v>6</v>
      </c>
      <c r="L29" s="13">
        <f t="shared" si="6"/>
        <v>0</v>
      </c>
    </row>
    <row r="30" spans="1:12" ht="12.75">
      <c r="A30" s="13">
        <v>23</v>
      </c>
      <c r="B30" s="68">
        <v>4</v>
      </c>
      <c r="C30" s="13">
        <f t="shared" si="0"/>
        <v>5</v>
      </c>
      <c r="D30" s="13">
        <f t="shared" si="1"/>
        <v>5</v>
      </c>
      <c r="E30" s="13">
        <f t="shared" si="2"/>
        <v>6</v>
      </c>
      <c r="G30" s="69">
        <v>5</v>
      </c>
      <c r="H30" s="13">
        <f t="shared" si="3"/>
        <v>7</v>
      </c>
      <c r="I30" s="13">
        <f t="shared" si="4"/>
        <v>7</v>
      </c>
      <c r="J30" s="13">
        <f t="shared" si="5"/>
        <v>7</v>
      </c>
      <c r="L30" s="13">
        <f t="shared" si="6"/>
        <v>0</v>
      </c>
    </row>
    <row r="31" spans="1:12" ht="12.75">
      <c r="A31" s="13">
        <v>24</v>
      </c>
      <c r="B31" s="68">
        <v>4</v>
      </c>
      <c r="C31" s="13">
        <f t="shared" si="0"/>
        <v>5</v>
      </c>
      <c r="D31" s="13">
        <f t="shared" si="1"/>
        <v>5</v>
      </c>
      <c r="E31" s="13">
        <f t="shared" si="2"/>
        <v>6</v>
      </c>
      <c r="G31" s="69">
        <v>6</v>
      </c>
      <c r="H31" s="13">
        <f t="shared" si="3"/>
        <v>8</v>
      </c>
      <c r="I31" s="13">
        <f t="shared" si="4"/>
        <v>7</v>
      </c>
      <c r="J31" s="13">
        <f t="shared" si="5"/>
        <v>7</v>
      </c>
      <c r="L31" s="13">
        <f t="shared" si="6"/>
        <v>0</v>
      </c>
    </row>
    <row r="32" spans="1:12" ht="12.75">
      <c r="A32" s="13">
        <v>25</v>
      </c>
      <c r="B32" s="68">
        <v>5</v>
      </c>
      <c r="C32" s="13">
        <f t="shared" si="0"/>
        <v>6</v>
      </c>
      <c r="D32" s="13">
        <f t="shared" si="1"/>
        <v>6</v>
      </c>
      <c r="E32" s="13">
        <f t="shared" si="2"/>
        <v>7</v>
      </c>
      <c r="G32" s="69">
        <v>1</v>
      </c>
      <c r="H32" s="13">
        <f t="shared" si="3"/>
        <v>3</v>
      </c>
      <c r="I32" s="13">
        <f t="shared" si="4"/>
        <v>3</v>
      </c>
      <c r="J32" s="13">
        <f t="shared" si="5"/>
        <v>4</v>
      </c>
      <c r="L32" s="13">
        <f t="shared" si="6"/>
        <v>1</v>
      </c>
    </row>
    <row r="33" spans="1:12" ht="12.75">
      <c r="A33" s="13">
        <v>26</v>
      </c>
      <c r="B33" s="68">
        <v>5</v>
      </c>
      <c r="C33" s="13">
        <f t="shared" si="0"/>
        <v>6</v>
      </c>
      <c r="D33" s="13">
        <f t="shared" si="1"/>
        <v>6</v>
      </c>
      <c r="E33" s="13">
        <f t="shared" si="2"/>
        <v>7</v>
      </c>
      <c r="G33" s="69">
        <v>2</v>
      </c>
      <c r="H33" s="13">
        <f t="shared" si="3"/>
        <v>4</v>
      </c>
      <c r="I33" s="13">
        <f t="shared" si="4"/>
        <v>4</v>
      </c>
      <c r="J33" s="13">
        <f t="shared" si="5"/>
        <v>5</v>
      </c>
      <c r="L33" s="13">
        <f t="shared" si="6"/>
        <v>1</v>
      </c>
    </row>
    <row r="34" spans="1:12" ht="12.75">
      <c r="A34" s="13">
        <v>27</v>
      </c>
      <c r="B34" s="68">
        <v>5</v>
      </c>
      <c r="C34" s="13">
        <f t="shared" si="0"/>
        <v>6</v>
      </c>
      <c r="D34" s="13">
        <f t="shared" si="1"/>
        <v>6</v>
      </c>
      <c r="E34" s="13">
        <f t="shared" si="2"/>
        <v>7</v>
      </c>
      <c r="G34" s="69">
        <v>3</v>
      </c>
      <c r="H34" s="13">
        <f t="shared" si="3"/>
        <v>5</v>
      </c>
      <c r="I34" s="13">
        <f t="shared" si="4"/>
        <v>5</v>
      </c>
      <c r="J34" s="13">
        <f t="shared" si="5"/>
        <v>5</v>
      </c>
      <c r="L34" s="13">
        <f t="shared" si="6"/>
        <v>1</v>
      </c>
    </row>
    <row r="35" spans="1:12" ht="12.75">
      <c r="A35" s="13">
        <v>28</v>
      </c>
      <c r="B35" s="68">
        <v>5</v>
      </c>
      <c r="C35" s="13">
        <f t="shared" si="0"/>
        <v>6</v>
      </c>
      <c r="D35" s="13">
        <f t="shared" si="1"/>
        <v>6</v>
      </c>
      <c r="E35" s="13">
        <f t="shared" si="2"/>
        <v>7</v>
      </c>
      <c r="G35" s="69">
        <v>4</v>
      </c>
      <c r="H35" s="13">
        <f t="shared" si="3"/>
        <v>6</v>
      </c>
      <c r="I35" s="13">
        <f t="shared" si="4"/>
        <v>6</v>
      </c>
      <c r="J35" s="13">
        <f t="shared" si="5"/>
        <v>6</v>
      </c>
      <c r="L35" s="13">
        <f t="shared" si="6"/>
        <v>1</v>
      </c>
    </row>
    <row r="36" spans="1:12" ht="12.75">
      <c r="A36" s="13">
        <v>29</v>
      </c>
      <c r="B36" s="68">
        <v>5</v>
      </c>
      <c r="C36" s="13">
        <f t="shared" si="0"/>
        <v>6</v>
      </c>
      <c r="D36" s="13">
        <f t="shared" si="1"/>
        <v>6</v>
      </c>
      <c r="E36" s="13">
        <f t="shared" si="2"/>
        <v>7</v>
      </c>
      <c r="G36" s="69">
        <v>5</v>
      </c>
      <c r="H36" s="13">
        <f t="shared" si="3"/>
        <v>7</v>
      </c>
      <c r="I36" s="13">
        <f t="shared" si="4"/>
        <v>7</v>
      </c>
      <c r="J36" s="13">
        <f t="shared" si="5"/>
        <v>7</v>
      </c>
      <c r="L36" s="13">
        <f t="shared" si="6"/>
        <v>0</v>
      </c>
    </row>
    <row r="37" spans="1:12" ht="12.75">
      <c r="A37" s="13">
        <v>30</v>
      </c>
      <c r="B37" s="68">
        <v>5</v>
      </c>
      <c r="C37" s="13">
        <f t="shared" si="0"/>
        <v>6</v>
      </c>
      <c r="D37" s="13">
        <f t="shared" si="1"/>
        <v>6</v>
      </c>
      <c r="E37" s="13">
        <f t="shared" si="2"/>
        <v>7</v>
      </c>
      <c r="G37" s="69">
        <v>6</v>
      </c>
      <c r="H37" s="13">
        <f t="shared" si="3"/>
        <v>8</v>
      </c>
      <c r="I37" s="13">
        <f t="shared" si="4"/>
        <v>7</v>
      </c>
      <c r="J37" s="13">
        <f t="shared" si="5"/>
        <v>7</v>
      </c>
      <c r="L37" s="13">
        <f t="shared" si="6"/>
        <v>0</v>
      </c>
    </row>
    <row r="38" spans="1:12" ht="12.75">
      <c r="A38" s="13">
        <v>31</v>
      </c>
      <c r="B38" s="68">
        <v>6</v>
      </c>
      <c r="C38" s="13">
        <f t="shared" si="0"/>
        <v>7</v>
      </c>
      <c r="D38" s="13">
        <f t="shared" si="1"/>
        <v>7</v>
      </c>
      <c r="E38" s="13">
        <f t="shared" si="2"/>
        <v>8</v>
      </c>
      <c r="G38" s="69">
        <v>1</v>
      </c>
      <c r="H38" s="13">
        <f t="shared" si="3"/>
        <v>3</v>
      </c>
      <c r="I38" s="13">
        <f t="shared" si="4"/>
        <v>3</v>
      </c>
      <c r="J38" s="13">
        <f t="shared" si="5"/>
        <v>4</v>
      </c>
      <c r="L38" s="13">
        <f t="shared" si="6"/>
        <v>1</v>
      </c>
    </row>
    <row r="39" spans="1:12" ht="12.75">
      <c r="A39" s="13">
        <v>32</v>
      </c>
      <c r="B39" s="68">
        <v>6</v>
      </c>
      <c r="C39" s="13">
        <f t="shared" si="0"/>
        <v>7</v>
      </c>
      <c r="D39" s="13">
        <f t="shared" si="1"/>
        <v>7</v>
      </c>
      <c r="E39" s="13">
        <f t="shared" si="2"/>
        <v>8</v>
      </c>
      <c r="G39" s="69">
        <v>2</v>
      </c>
      <c r="H39" s="13">
        <f t="shared" si="3"/>
        <v>4</v>
      </c>
      <c r="I39" s="13">
        <f t="shared" si="4"/>
        <v>4</v>
      </c>
      <c r="J39" s="13">
        <f t="shared" si="5"/>
        <v>5</v>
      </c>
      <c r="L39" s="13">
        <f t="shared" si="6"/>
        <v>1</v>
      </c>
    </row>
    <row r="40" spans="1:12" ht="12.75">
      <c r="A40" s="13">
        <v>33</v>
      </c>
      <c r="B40" s="68">
        <v>6</v>
      </c>
      <c r="C40" s="13">
        <f t="shared" si="0"/>
        <v>7</v>
      </c>
      <c r="D40" s="13">
        <f t="shared" si="1"/>
        <v>7</v>
      </c>
      <c r="E40" s="13">
        <f t="shared" si="2"/>
        <v>8</v>
      </c>
      <c r="G40" s="69">
        <v>3</v>
      </c>
      <c r="H40" s="13">
        <f t="shared" si="3"/>
        <v>5</v>
      </c>
      <c r="I40" s="13">
        <f t="shared" si="4"/>
        <v>5</v>
      </c>
      <c r="J40" s="13">
        <f t="shared" si="5"/>
        <v>5</v>
      </c>
      <c r="L40" s="13">
        <f t="shared" si="6"/>
        <v>1</v>
      </c>
    </row>
    <row r="41" spans="1:12" ht="12.75">
      <c r="A41" s="13">
        <v>34</v>
      </c>
      <c r="B41" s="68">
        <v>6</v>
      </c>
      <c r="C41" s="13">
        <f t="shared" si="0"/>
        <v>7</v>
      </c>
      <c r="D41" s="13">
        <f t="shared" si="1"/>
        <v>7</v>
      </c>
      <c r="E41" s="13">
        <f t="shared" si="2"/>
        <v>8</v>
      </c>
      <c r="G41" s="69">
        <v>4</v>
      </c>
      <c r="H41" s="13">
        <f t="shared" si="3"/>
        <v>6</v>
      </c>
      <c r="I41" s="13">
        <f t="shared" si="4"/>
        <v>6</v>
      </c>
      <c r="J41" s="13">
        <f t="shared" si="5"/>
        <v>6</v>
      </c>
      <c r="L41" s="13">
        <f t="shared" si="6"/>
        <v>1</v>
      </c>
    </row>
    <row r="42" spans="1:12" ht="12.75">
      <c r="A42" s="13">
        <v>35</v>
      </c>
      <c r="B42" s="68">
        <v>6</v>
      </c>
      <c r="C42" s="13">
        <f t="shared" si="0"/>
        <v>7</v>
      </c>
      <c r="D42" s="13">
        <f t="shared" si="1"/>
        <v>7</v>
      </c>
      <c r="E42" s="13">
        <f t="shared" si="2"/>
        <v>8</v>
      </c>
      <c r="G42" s="69">
        <v>5</v>
      </c>
      <c r="H42" s="13">
        <f t="shared" si="3"/>
        <v>7</v>
      </c>
      <c r="I42" s="13">
        <f t="shared" si="4"/>
        <v>7</v>
      </c>
      <c r="J42" s="13">
        <f t="shared" si="5"/>
        <v>7</v>
      </c>
      <c r="L42" s="13">
        <f t="shared" si="6"/>
        <v>1</v>
      </c>
    </row>
    <row r="43" spans="1:12" ht="12.75">
      <c r="A43" s="13">
        <v>36</v>
      </c>
      <c r="B43" s="68">
        <v>6</v>
      </c>
      <c r="C43" s="13">
        <f t="shared" si="0"/>
        <v>7</v>
      </c>
      <c r="D43" s="13">
        <f t="shared" si="1"/>
        <v>7</v>
      </c>
      <c r="E43" s="13">
        <f t="shared" si="2"/>
        <v>8</v>
      </c>
      <c r="G43" s="69">
        <v>6</v>
      </c>
      <c r="H43" s="13">
        <f t="shared" si="3"/>
        <v>8</v>
      </c>
      <c r="I43" s="13">
        <f t="shared" si="4"/>
        <v>7</v>
      </c>
      <c r="J43" s="13">
        <f t="shared" si="5"/>
        <v>7</v>
      </c>
      <c r="L43" s="13">
        <f t="shared" si="6"/>
        <v>1</v>
      </c>
    </row>
  </sheetData>
  <sheetProtection sheet="1" objects="1" scenarios="1"/>
  <mergeCells count="2">
    <mergeCell ref="C7:D7"/>
    <mergeCell ref="H7:I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43"/>
  <sheetViews>
    <sheetView showGridLines="0" workbookViewId="0" topLeftCell="A6">
      <selection activeCell="E6" sqref="E6"/>
    </sheetView>
  </sheetViews>
  <sheetFormatPr defaultColWidth="9.140625" defaultRowHeight="12.75"/>
  <cols>
    <col min="1" max="1" width="11.28125" style="13" bestFit="1" customWidth="1"/>
    <col min="2" max="4" width="7.00390625" style="13" customWidth="1"/>
    <col min="5" max="5" width="9.140625" style="13" customWidth="1"/>
    <col min="6" max="6" width="5.8515625" style="2" customWidth="1"/>
    <col min="7" max="9" width="7.00390625" style="13" customWidth="1"/>
    <col min="10" max="10" width="9.140625" style="13" customWidth="1"/>
    <col min="11" max="11" width="9.140625" style="2" customWidth="1"/>
    <col min="12" max="12" width="9.140625" style="13" customWidth="1"/>
    <col min="13" max="16384" width="9.140625" style="2" customWidth="1"/>
  </cols>
  <sheetData>
    <row r="1" spans="1:10" ht="15">
      <c r="A1" s="19" t="s">
        <v>21</v>
      </c>
      <c r="J1" s="51" t="s">
        <v>28</v>
      </c>
    </row>
    <row r="2" spans="1:14" ht="15.75" thickBot="1">
      <c r="A2" s="19" t="s">
        <v>28</v>
      </c>
      <c r="K2" s="28"/>
      <c r="L2" s="30" t="s">
        <v>16</v>
      </c>
      <c r="M2" s="29" t="s">
        <v>17</v>
      </c>
      <c r="N2" s="30" t="s">
        <v>18</v>
      </c>
    </row>
    <row r="3" spans="1:14" ht="15">
      <c r="A3" s="19"/>
      <c r="K3" s="2" t="s">
        <v>0</v>
      </c>
      <c r="L3" s="17">
        <f>SUM(L8:L43)</f>
        <v>22</v>
      </c>
      <c r="M3" s="21">
        <f>L3/36</f>
        <v>0.6111111111111112</v>
      </c>
      <c r="N3" s="27">
        <f>SUM(E8:E43)/36</f>
        <v>6</v>
      </c>
    </row>
    <row r="4" spans="11:14" ht="12.75">
      <c r="K4" s="2" t="s">
        <v>1</v>
      </c>
      <c r="L4" s="17">
        <f>36-SUM(L8:L43)</f>
        <v>14</v>
      </c>
      <c r="M4" s="21">
        <f>L4/36</f>
        <v>0.3888888888888889</v>
      </c>
      <c r="N4" s="27">
        <f>SUM(J8:J13)/6</f>
        <v>5</v>
      </c>
    </row>
    <row r="5" spans="2:13" ht="12.75">
      <c r="B5" s="14" t="s">
        <v>30</v>
      </c>
      <c r="G5" s="14" t="s">
        <v>31</v>
      </c>
      <c r="M5" s="13"/>
    </row>
    <row r="6" spans="1:8" ht="12.75">
      <c r="A6" s="18"/>
      <c r="B6" s="35">
        <f>IF(TSHIFT,HLOOKUP(ATTSTR*2,SHIFT,2,TRUE),HLOOKUP(ATTSTR*2,SHIFT,1,TRUE))</f>
        <v>28</v>
      </c>
      <c r="C6" s="3" t="s">
        <v>26</v>
      </c>
      <c r="F6"/>
      <c r="G6" s="52">
        <f>HLOOKUP(DEFSTR,SHIFT,1,TRUE)</f>
        <v>22</v>
      </c>
      <c r="H6" s="51" t="s">
        <v>32</v>
      </c>
    </row>
    <row r="7" spans="1:13" ht="12.75">
      <c r="A7" s="15" t="s">
        <v>13</v>
      </c>
      <c r="B7" s="16" t="s">
        <v>3</v>
      </c>
      <c r="C7" s="76" t="s">
        <v>4</v>
      </c>
      <c r="D7" s="76"/>
      <c r="E7" s="15" t="s">
        <v>5</v>
      </c>
      <c r="G7" s="15" t="s">
        <v>3</v>
      </c>
      <c r="H7" s="76" t="s">
        <v>4</v>
      </c>
      <c r="I7" s="76"/>
      <c r="J7" s="15" t="s">
        <v>5</v>
      </c>
      <c r="L7" s="20" t="s">
        <v>14</v>
      </c>
      <c r="M7" s="2" t="s">
        <v>15</v>
      </c>
    </row>
    <row r="8" spans="1:12" ht="12.75">
      <c r="A8" s="13">
        <v>1</v>
      </c>
      <c r="B8" s="17">
        <v>1</v>
      </c>
      <c r="C8" s="13">
        <f aca="true" t="shared" si="0" ref="C8:C43">B8+ATTMOD</f>
        <v>2</v>
      </c>
      <c r="D8" s="13">
        <f aca="true" t="shared" si="1" ref="D8:D43">IF(C8&lt;0,0,IF(C8&gt;7,7,C8))</f>
        <v>2</v>
      </c>
      <c r="E8" s="13">
        <f>HLOOKUP(XATTCOL,CRT,D8+2,TRUE)</f>
        <v>5</v>
      </c>
      <c r="G8" s="13">
        <v>1</v>
      </c>
      <c r="H8" s="13">
        <f aca="true" t="shared" si="2" ref="H8:H43">G8+DEFMOD</f>
        <v>3</v>
      </c>
      <c r="I8" s="13">
        <f aca="true" t="shared" si="3" ref="I8:I43">IF(H8&lt;0,0,IF(H8&gt;7,7,H8))</f>
        <v>3</v>
      </c>
      <c r="J8" s="13">
        <f>IF(E8&gt;DEFSTR,0,HLOOKUP(DEFSTR-E8,CRT,I8+2,TRUE))</f>
        <v>4</v>
      </c>
      <c r="L8" s="13">
        <f aca="true" t="shared" si="4" ref="L8:L43">IF(E8&gt;J8,1,0)</f>
        <v>1</v>
      </c>
    </row>
    <row r="9" spans="1:12" ht="12.75">
      <c r="A9" s="13">
        <v>2</v>
      </c>
      <c r="B9" s="17">
        <v>1</v>
      </c>
      <c r="C9" s="13">
        <f t="shared" si="0"/>
        <v>2</v>
      </c>
      <c r="D9" s="13">
        <f t="shared" si="1"/>
        <v>2</v>
      </c>
      <c r="E9" s="13">
        <f aca="true" t="shared" si="5" ref="E9:E43">HLOOKUP(XATTCOL,CRT,D9+2,TRUE)</f>
        <v>5</v>
      </c>
      <c r="G9" s="13">
        <v>2</v>
      </c>
      <c r="H9" s="13">
        <f t="shared" si="2"/>
        <v>4</v>
      </c>
      <c r="I9" s="13">
        <f t="shared" si="3"/>
        <v>4</v>
      </c>
      <c r="J9" s="13">
        <f aca="true" t="shared" si="6" ref="J9:J43">IF(E9&gt;DEFSTR,0,HLOOKUP(DEFSTR-E9,CRT,I9+2,TRUE))</f>
        <v>4</v>
      </c>
      <c r="L9" s="13">
        <f t="shared" si="4"/>
        <v>1</v>
      </c>
    </row>
    <row r="10" spans="1:12" ht="12.75">
      <c r="A10" s="13">
        <v>3</v>
      </c>
      <c r="B10" s="17">
        <v>1</v>
      </c>
      <c r="C10" s="13">
        <f t="shared" si="0"/>
        <v>2</v>
      </c>
      <c r="D10" s="13">
        <f t="shared" si="1"/>
        <v>2</v>
      </c>
      <c r="E10" s="13">
        <f t="shared" si="5"/>
        <v>5</v>
      </c>
      <c r="G10" s="13">
        <v>3</v>
      </c>
      <c r="H10" s="13">
        <f t="shared" si="2"/>
        <v>5</v>
      </c>
      <c r="I10" s="13">
        <f t="shared" si="3"/>
        <v>5</v>
      </c>
      <c r="J10" s="13">
        <f t="shared" si="6"/>
        <v>5</v>
      </c>
      <c r="L10" s="13">
        <f t="shared" si="4"/>
        <v>0</v>
      </c>
    </row>
    <row r="11" spans="1:12" ht="12.75">
      <c r="A11" s="13">
        <v>4</v>
      </c>
      <c r="B11" s="17">
        <v>1</v>
      </c>
      <c r="C11" s="13">
        <f t="shared" si="0"/>
        <v>2</v>
      </c>
      <c r="D11" s="13">
        <f t="shared" si="1"/>
        <v>2</v>
      </c>
      <c r="E11" s="13">
        <f t="shared" si="5"/>
        <v>5</v>
      </c>
      <c r="G11" s="13">
        <v>4</v>
      </c>
      <c r="H11" s="13">
        <f t="shared" si="2"/>
        <v>6</v>
      </c>
      <c r="I11" s="13">
        <f t="shared" si="3"/>
        <v>6</v>
      </c>
      <c r="J11" s="13">
        <f t="shared" si="6"/>
        <v>5</v>
      </c>
      <c r="L11" s="13">
        <f t="shared" si="4"/>
        <v>0</v>
      </c>
    </row>
    <row r="12" spans="1:12" ht="12.75">
      <c r="A12" s="13">
        <v>5</v>
      </c>
      <c r="B12" s="17">
        <v>1</v>
      </c>
      <c r="C12" s="13">
        <f t="shared" si="0"/>
        <v>2</v>
      </c>
      <c r="D12" s="13">
        <f t="shared" si="1"/>
        <v>2</v>
      </c>
      <c r="E12" s="13">
        <f t="shared" si="5"/>
        <v>5</v>
      </c>
      <c r="G12" s="13">
        <v>5</v>
      </c>
      <c r="H12" s="13">
        <f t="shared" si="2"/>
        <v>7</v>
      </c>
      <c r="I12" s="13">
        <f t="shared" si="3"/>
        <v>7</v>
      </c>
      <c r="J12" s="13">
        <f t="shared" si="6"/>
        <v>6</v>
      </c>
      <c r="L12" s="13">
        <f t="shared" si="4"/>
        <v>0</v>
      </c>
    </row>
    <row r="13" spans="1:12" ht="12.75">
      <c r="A13" s="13">
        <v>6</v>
      </c>
      <c r="B13" s="17">
        <v>1</v>
      </c>
      <c r="C13" s="13">
        <f t="shared" si="0"/>
        <v>2</v>
      </c>
      <c r="D13" s="13">
        <f t="shared" si="1"/>
        <v>2</v>
      </c>
      <c r="E13" s="13">
        <f t="shared" si="5"/>
        <v>5</v>
      </c>
      <c r="G13" s="13">
        <v>6</v>
      </c>
      <c r="H13" s="13">
        <f t="shared" si="2"/>
        <v>8</v>
      </c>
      <c r="I13" s="13">
        <f t="shared" si="3"/>
        <v>7</v>
      </c>
      <c r="J13" s="13">
        <f t="shared" si="6"/>
        <v>6</v>
      </c>
      <c r="L13" s="13">
        <f t="shared" si="4"/>
        <v>0</v>
      </c>
    </row>
    <row r="14" spans="1:12" ht="12.75">
      <c r="A14" s="13">
        <v>7</v>
      </c>
      <c r="B14" s="17">
        <v>2</v>
      </c>
      <c r="C14" s="13">
        <f t="shared" si="0"/>
        <v>3</v>
      </c>
      <c r="D14" s="13">
        <f t="shared" si="1"/>
        <v>3</v>
      </c>
      <c r="E14" s="13">
        <f t="shared" si="5"/>
        <v>5</v>
      </c>
      <c r="G14" s="13">
        <v>1</v>
      </c>
      <c r="H14" s="13">
        <f t="shared" si="2"/>
        <v>3</v>
      </c>
      <c r="I14" s="13">
        <f t="shared" si="3"/>
        <v>3</v>
      </c>
      <c r="J14" s="13">
        <f t="shared" si="6"/>
        <v>4</v>
      </c>
      <c r="L14" s="13">
        <f t="shared" si="4"/>
        <v>1</v>
      </c>
    </row>
    <row r="15" spans="1:12" ht="12.75">
      <c r="A15" s="13">
        <v>8</v>
      </c>
      <c r="B15" s="17">
        <v>2</v>
      </c>
      <c r="C15" s="13">
        <f t="shared" si="0"/>
        <v>3</v>
      </c>
      <c r="D15" s="13">
        <f t="shared" si="1"/>
        <v>3</v>
      </c>
      <c r="E15" s="13">
        <f t="shared" si="5"/>
        <v>5</v>
      </c>
      <c r="G15" s="13">
        <v>2</v>
      </c>
      <c r="H15" s="13">
        <f t="shared" si="2"/>
        <v>4</v>
      </c>
      <c r="I15" s="13">
        <f t="shared" si="3"/>
        <v>4</v>
      </c>
      <c r="J15" s="13">
        <f t="shared" si="6"/>
        <v>4</v>
      </c>
      <c r="L15" s="13">
        <f t="shared" si="4"/>
        <v>1</v>
      </c>
    </row>
    <row r="16" spans="1:12" ht="12.75">
      <c r="A16" s="13">
        <v>9</v>
      </c>
      <c r="B16" s="17">
        <v>2</v>
      </c>
      <c r="C16" s="13">
        <f t="shared" si="0"/>
        <v>3</v>
      </c>
      <c r="D16" s="13">
        <f t="shared" si="1"/>
        <v>3</v>
      </c>
      <c r="E16" s="13">
        <f t="shared" si="5"/>
        <v>5</v>
      </c>
      <c r="G16" s="13">
        <v>3</v>
      </c>
      <c r="H16" s="13">
        <f t="shared" si="2"/>
        <v>5</v>
      </c>
      <c r="I16" s="13">
        <f t="shared" si="3"/>
        <v>5</v>
      </c>
      <c r="J16" s="13">
        <f t="shared" si="6"/>
        <v>5</v>
      </c>
      <c r="L16" s="13">
        <f t="shared" si="4"/>
        <v>0</v>
      </c>
    </row>
    <row r="17" spans="1:12" ht="12.75">
      <c r="A17" s="13">
        <v>10</v>
      </c>
      <c r="B17" s="17">
        <v>2</v>
      </c>
      <c r="C17" s="13">
        <f t="shared" si="0"/>
        <v>3</v>
      </c>
      <c r="D17" s="13">
        <f t="shared" si="1"/>
        <v>3</v>
      </c>
      <c r="E17" s="13">
        <f t="shared" si="5"/>
        <v>5</v>
      </c>
      <c r="G17" s="13">
        <v>4</v>
      </c>
      <c r="H17" s="13">
        <f t="shared" si="2"/>
        <v>6</v>
      </c>
      <c r="I17" s="13">
        <f t="shared" si="3"/>
        <v>6</v>
      </c>
      <c r="J17" s="13">
        <f t="shared" si="6"/>
        <v>5</v>
      </c>
      <c r="L17" s="13">
        <f t="shared" si="4"/>
        <v>0</v>
      </c>
    </row>
    <row r="18" spans="1:12" ht="12.75">
      <c r="A18" s="13">
        <v>11</v>
      </c>
      <c r="B18" s="17">
        <v>2</v>
      </c>
      <c r="C18" s="13">
        <f t="shared" si="0"/>
        <v>3</v>
      </c>
      <c r="D18" s="13">
        <f t="shared" si="1"/>
        <v>3</v>
      </c>
      <c r="E18" s="13">
        <f t="shared" si="5"/>
        <v>5</v>
      </c>
      <c r="G18" s="13">
        <v>5</v>
      </c>
      <c r="H18" s="13">
        <f t="shared" si="2"/>
        <v>7</v>
      </c>
      <c r="I18" s="13">
        <f t="shared" si="3"/>
        <v>7</v>
      </c>
      <c r="J18" s="13">
        <f t="shared" si="6"/>
        <v>6</v>
      </c>
      <c r="L18" s="13">
        <f t="shared" si="4"/>
        <v>0</v>
      </c>
    </row>
    <row r="19" spans="1:12" ht="12.75">
      <c r="A19" s="13">
        <v>12</v>
      </c>
      <c r="B19" s="17">
        <v>2</v>
      </c>
      <c r="C19" s="13">
        <f t="shared" si="0"/>
        <v>3</v>
      </c>
      <c r="D19" s="13">
        <f t="shared" si="1"/>
        <v>3</v>
      </c>
      <c r="E19" s="13">
        <f t="shared" si="5"/>
        <v>5</v>
      </c>
      <c r="G19" s="13">
        <v>6</v>
      </c>
      <c r="H19" s="13">
        <f t="shared" si="2"/>
        <v>8</v>
      </c>
      <c r="I19" s="13">
        <f t="shared" si="3"/>
        <v>7</v>
      </c>
      <c r="J19" s="13">
        <f t="shared" si="6"/>
        <v>6</v>
      </c>
      <c r="L19" s="13">
        <f t="shared" si="4"/>
        <v>0</v>
      </c>
    </row>
    <row r="20" spans="1:12" ht="12.75">
      <c r="A20" s="13">
        <v>13</v>
      </c>
      <c r="B20" s="17">
        <v>3</v>
      </c>
      <c r="C20" s="13">
        <f t="shared" si="0"/>
        <v>4</v>
      </c>
      <c r="D20" s="13">
        <f t="shared" si="1"/>
        <v>4</v>
      </c>
      <c r="E20" s="13">
        <f t="shared" si="5"/>
        <v>5</v>
      </c>
      <c r="G20" s="13">
        <v>1</v>
      </c>
      <c r="H20" s="13">
        <f t="shared" si="2"/>
        <v>3</v>
      </c>
      <c r="I20" s="13">
        <f t="shared" si="3"/>
        <v>3</v>
      </c>
      <c r="J20" s="13">
        <f t="shared" si="6"/>
        <v>4</v>
      </c>
      <c r="L20" s="13">
        <f t="shared" si="4"/>
        <v>1</v>
      </c>
    </row>
    <row r="21" spans="1:12" ht="12.75">
      <c r="A21" s="13">
        <v>14</v>
      </c>
      <c r="B21" s="17">
        <v>3</v>
      </c>
      <c r="C21" s="13">
        <f t="shared" si="0"/>
        <v>4</v>
      </c>
      <c r="D21" s="13">
        <f t="shared" si="1"/>
        <v>4</v>
      </c>
      <c r="E21" s="13">
        <f t="shared" si="5"/>
        <v>5</v>
      </c>
      <c r="G21" s="13">
        <v>2</v>
      </c>
      <c r="H21" s="13">
        <f t="shared" si="2"/>
        <v>4</v>
      </c>
      <c r="I21" s="13">
        <f t="shared" si="3"/>
        <v>4</v>
      </c>
      <c r="J21" s="13">
        <f t="shared" si="6"/>
        <v>4</v>
      </c>
      <c r="L21" s="13">
        <f t="shared" si="4"/>
        <v>1</v>
      </c>
    </row>
    <row r="22" spans="1:12" ht="12.75">
      <c r="A22" s="13">
        <v>15</v>
      </c>
      <c r="B22" s="17">
        <v>3</v>
      </c>
      <c r="C22" s="13">
        <f t="shared" si="0"/>
        <v>4</v>
      </c>
      <c r="D22" s="13">
        <f t="shared" si="1"/>
        <v>4</v>
      </c>
      <c r="E22" s="13">
        <f t="shared" si="5"/>
        <v>5</v>
      </c>
      <c r="G22" s="13">
        <v>3</v>
      </c>
      <c r="H22" s="13">
        <f t="shared" si="2"/>
        <v>5</v>
      </c>
      <c r="I22" s="13">
        <f t="shared" si="3"/>
        <v>5</v>
      </c>
      <c r="J22" s="13">
        <f t="shared" si="6"/>
        <v>5</v>
      </c>
      <c r="L22" s="13">
        <f t="shared" si="4"/>
        <v>0</v>
      </c>
    </row>
    <row r="23" spans="1:12" ht="12.75">
      <c r="A23" s="13">
        <v>16</v>
      </c>
      <c r="B23" s="17">
        <v>3</v>
      </c>
      <c r="C23" s="13">
        <f t="shared" si="0"/>
        <v>4</v>
      </c>
      <c r="D23" s="13">
        <f t="shared" si="1"/>
        <v>4</v>
      </c>
      <c r="E23" s="13">
        <f t="shared" si="5"/>
        <v>5</v>
      </c>
      <c r="G23" s="13">
        <v>4</v>
      </c>
      <c r="H23" s="13">
        <f t="shared" si="2"/>
        <v>6</v>
      </c>
      <c r="I23" s="13">
        <f t="shared" si="3"/>
        <v>6</v>
      </c>
      <c r="J23" s="13">
        <f t="shared" si="6"/>
        <v>5</v>
      </c>
      <c r="L23" s="13">
        <f t="shared" si="4"/>
        <v>0</v>
      </c>
    </row>
    <row r="24" spans="1:12" ht="12.75">
      <c r="A24" s="13">
        <v>17</v>
      </c>
      <c r="B24" s="17">
        <v>3</v>
      </c>
      <c r="C24" s="13">
        <f t="shared" si="0"/>
        <v>4</v>
      </c>
      <c r="D24" s="13">
        <f t="shared" si="1"/>
        <v>4</v>
      </c>
      <c r="E24" s="13">
        <f t="shared" si="5"/>
        <v>5</v>
      </c>
      <c r="G24" s="13">
        <v>5</v>
      </c>
      <c r="H24" s="13">
        <f t="shared" si="2"/>
        <v>7</v>
      </c>
      <c r="I24" s="13">
        <f t="shared" si="3"/>
        <v>7</v>
      </c>
      <c r="J24" s="13">
        <f t="shared" si="6"/>
        <v>6</v>
      </c>
      <c r="L24" s="13">
        <f t="shared" si="4"/>
        <v>0</v>
      </c>
    </row>
    <row r="25" spans="1:12" ht="12.75">
      <c r="A25" s="13">
        <v>18</v>
      </c>
      <c r="B25" s="17">
        <v>3</v>
      </c>
      <c r="C25" s="13">
        <f t="shared" si="0"/>
        <v>4</v>
      </c>
      <c r="D25" s="13">
        <f t="shared" si="1"/>
        <v>4</v>
      </c>
      <c r="E25" s="13">
        <f t="shared" si="5"/>
        <v>5</v>
      </c>
      <c r="G25" s="13">
        <v>6</v>
      </c>
      <c r="H25" s="13">
        <f t="shared" si="2"/>
        <v>8</v>
      </c>
      <c r="I25" s="13">
        <f t="shared" si="3"/>
        <v>7</v>
      </c>
      <c r="J25" s="13">
        <f t="shared" si="6"/>
        <v>6</v>
      </c>
      <c r="L25" s="13">
        <f t="shared" si="4"/>
        <v>0</v>
      </c>
    </row>
    <row r="26" spans="1:12" ht="12.75">
      <c r="A26" s="13">
        <v>19</v>
      </c>
      <c r="B26" s="17">
        <v>4</v>
      </c>
      <c r="C26" s="13">
        <f t="shared" si="0"/>
        <v>5</v>
      </c>
      <c r="D26" s="13">
        <f t="shared" si="1"/>
        <v>5</v>
      </c>
      <c r="E26" s="13">
        <f t="shared" si="5"/>
        <v>6</v>
      </c>
      <c r="G26" s="13">
        <v>1</v>
      </c>
      <c r="H26" s="13">
        <f t="shared" si="2"/>
        <v>3</v>
      </c>
      <c r="I26" s="13">
        <f t="shared" si="3"/>
        <v>3</v>
      </c>
      <c r="J26" s="13">
        <f t="shared" si="6"/>
        <v>4</v>
      </c>
      <c r="L26" s="13">
        <f t="shared" si="4"/>
        <v>1</v>
      </c>
    </row>
    <row r="27" spans="1:12" ht="12.75">
      <c r="A27" s="13">
        <v>20</v>
      </c>
      <c r="B27" s="17">
        <v>4</v>
      </c>
      <c r="C27" s="13">
        <f t="shared" si="0"/>
        <v>5</v>
      </c>
      <c r="D27" s="13">
        <f t="shared" si="1"/>
        <v>5</v>
      </c>
      <c r="E27" s="13">
        <f t="shared" si="5"/>
        <v>6</v>
      </c>
      <c r="G27" s="13">
        <v>2</v>
      </c>
      <c r="H27" s="13">
        <f t="shared" si="2"/>
        <v>4</v>
      </c>
      <c r="I27" s="13">
        <f t="shared" si="3"/>
        <v>4</v>
      </c>
      <c r="J27" s="13">
        <f t="shared" si="6"/>
        <v>4</v>
      </c>
      <c r="L27" s="13">
        <f t="shared" si="4"/>
        <v>1</v>
      </c>
    </row>
    <row r="28" spans="1:12" ht="12.75">
      <c r="A28" s="13">
        <v>21</v>
      </c>
      <c r="B28" s="17">
        <v>4</v>
      </c>
      <c r="C28" s="13">
        <f t="shared" si="0"/>
        <v>5</v>
      </c>
      <c r="D28" s="13">
        <f t="shared" si="1"/>
        <v>5</v>
      </c>
      <c r="E28" s="13">
        <f t="shared" si="5"/>
        <v>6</v>
      </c>
      <c r="G28" s="13">
        <v>3</v>
      </c>
      <c r="H28" s="13">
        <f t="shared" si="2"/>
        <v>5</v>
      </c>
      <c r="I28" s="13">
        <f t="shared" si="3"/>
        <v>5</v>
      </c>
      <c r="J28" s="13">
        <f t="shared" si="6"/>
        <v>5</v>
      </c>
      <c r="L28" s="13">
        <f t="shared" si="4"/>
        <v>1</v>
      </c>
    </row>
    <row r="29" spans="1:12" ht="12.75">
      <c r="A29" s="13">
        <v>22</v>
      </c>
      <c r="B29" s="17">
        <v>4</v>
      </c>
      <c r="C29" s="13">
        <f t="shared" si="0"/>
        <v>5</v>
      </c>
      <c r="D29" s="13">
        <f t="shared" si="1"/>
        <v>5</v>
      </c>
      <c r="E29" s="13">
        <f t="shared" si="5"/>
        <v>6</v>
      </c>
      <c r="G29" s="13">
        <v>4</v>
      </c>
      <c r="H29" s="13">
        <f t="shared" si="2"/>
        <v>6</v>
      </c>
      <c r="I29" s="13">
        <f t="shared" si="3"/>
        <v>6</v>
      </c>
      <c r="J29" s="13">
        <f t="shared" si="6"/>
        <v>5</v>
      </c>
      <c r="L29" s="13">
        <f t="shared" si="4"/>
        <v>1</v>
      </c>
    </row>
    <row r="30" spans="1:12" ht="12.75">
      <c r="A30" s="13">
        <v>23</v>
      </c>
      <c r="B30" s="17">
        <v>4</v>
      </c>
      <c r="C30" s="13">
        <f t="shared" si="0"/>
        <v>5</v>
      </c>
      <c r="D30" s="13">
        <f t="shared" si="1"/>
        <v>5</v>
      </c>
      <c r="E30" s="13">
        <f t="shared" si="5"/>
        <v>6</v>
      </c>
      <c r="G30" s="13">
        <v>5</v>
      </c>
      <c r="H30" s="13">
        <f t="shared" si="2"/>
        <v>7</v>
      </c>
      <c r="I30" s="13">
        <f t="shared" si="3"/>
        <v>7</v>
      </c>
      <c r="J30" s="13">
        <f t="shared" si="6"/>
        <v>6</v>
      </c>
      <c r="L30" s="13">
        <f t="shared" si="4"/>
        <v>0</v>
      </c>
    </row>
    <row r="31" spans="1:12" ht="12.75">
      <c r="A31" s="13">
        <v>24</v>
      </c>
      <c r="B31" s="17">
        <v>4</v>
      </c>
      <c r="C31" s="13">
        <f t="shared" si="0"/>
        <v>5</v>
      </c>
      <c r="D31" s="13">
        <f t="shared" si="1"/>
        <v>5</v>
      </c>
      <c r="E31" s="13">
        <f t="shared" si="5"/>
        <v>6</v>
      </c>
      <c r="G31" s="13">
        <v>6</v>
      </c>
      <c r="H31" s="13">
        <f t="shared" si="2"/>
        <v>8</v>
      </c>
      <c r="I31" s="13">
        <f t="shared" si="3"/>
        <v>7</v>
      </c>
      <c r="J31" s="13">
        <f t="shared" si="6"/>
        <v>6</v>
      </c>
      <c r="L31" s="13">
        <f t="shared" si="4"/>
        <v>0</v>
      </c>
    </row>
    <row r="32" spans="1:12" ht="12.75">
      <c r="A32" s="13">
        <v>25</v>
      </c>
      <c r="B32" s="17">
        <v>5</v>
      </c>
      <c r="C32" s="13">
        <f t="shared" si="0"/>
        <v>6</v>
      </c>
      <c r="D32" s="13">
        <f t="shared" si="1"/>
        <v>6</v>
      </c>
      <c r="E32" s="13">
        <f t="shared" si="5"/>
        <v>7</v>
      </c>
      <c r="G32" s="13">
        <v>1</v>
      </c>
      <c r="H32" s="13">
        <f t="shared" si="2"/>
        <v>3</v>
      </c>
      <c r="I32" s="13">
        <f t="shared" si="3"/>
        <v>3</v>
      </c>
      <c r="J32" s="13">
        <f t="shared" si="6"/>
        <v>4</v>
      </c>
      <c r="L32" s="13">
        <f t="shared" si="4"/>
        <v>1</v>
      </c>
    </row>
    <row r="33" spans="1:12" ht="12.75">
      <c r="A33" s="13">
        <v>26</v>
      </c>
      <c r="B33" s="17">
        <v>5</v>
      </c>
      <c r="C33" s="13">
        <f t="shared" si="0"/>
        <v>6</v>
      </c>
      <c r="D33" s="13">
        <f t="shared" si="1"/>
        <v>6</v>
      </c>
      <c r="E33" s="13">
        <f t="shared" si="5"/>
        <v>7</v>
      </c>
      <c r="G33" s="13">
        <v>2</v>
      </c>
      <c r="H33" s="13">
        <f t="shared" si="2"/>
        <v>4</v>
      </c>
      <c r="I33" s="13">
        <f t="shared" si="3"/>
        <v>4</v>
      </c>
      <c r="J33" s="13">
        <f t="shared" si="6"/>
        <v>4</v>
      </c>
      <c r="L33" s="13">
        <f t="shared" si="4"/>
        <v>1</v>
      </c>
    </row>
    <row r="34" spans="1:12" ht="12.75">
      <c r="A34" s="13">
        <v>27</v>
      </c>
      <c r="B34" s="17">
        <v>5</v>
      </c>
      <c r="C34" s="13">
        <f t="shared" si="0"/>
        <v>6</v>
      </c>
      <c r="D34" s="13">
        <f t="shared" si="1"/>
        <v>6</v>
      </c>
      <c r="E34" s="13">
        <f t="shared" si="5"/>
        <v>7</v>
      </c>
      <c r="G34" s="13">
        <v>3</v>
      </c>
      <c r="H34" s="13">
        <f t="shared" si="2"/>
        <v>5</v>
      </c>
      <c r="I34" s="13">
        <f t="shared" si="3"/>
        <v>5</v>
      </c>
      <c r="J34" s="13">
        <f t="shared" si="6"/>
        <v>5</v>
      </c>
      <c r="L34" s="13">
        <f t="shared" si="4"/>
        <v>1</v>
      </c>
    </row>
    <row r="35" spans="1:12" ht="12.75">
      <c r="A35" s="13">
        <v>28</v>
      </c>
      <c r="B35" s="17">
        <v>5</v>
      </c>
      <c r="C35" s="13">
        <f t="shared" si="0"/>
        <v>6</v>
      </c>
      <c r="D35" s="13">
        <f t="shared" si="1"/>
        <v>6</v>
      </c>
      <c r="E35" s="13">
        <f t="shared" si="5"/>
        <v>7</v>
      </c>
      <c r="G35" s="13">
        <v>4</v>
      </c>
      <c r="H35" s="13">
        <f t="shared" si="2"/>
        <v>6</v>
      </c>
      <c r="I35" s="13">
        <f t="shared" si="3"/>
        <v>6</v>
      </c>
      <c r="J35" s="13">
        <f t="shared" si="6"/>
        <v>5</v>
      </c>
      <c r="L35" s="13">
        <f t="shared" si="4"/>
        <v>1</v>
      </c>
    </row>
    <row r="36" spans="1:12" ht="12.75">
      <c r="A36" s="13">
        <v>29</v>
      </c>
      <c r="B36" s="17">
        <v>5</v>
      </c>
      <c r="C36" s="13">
        <f t="shared" si="0"/>
        <v>6</v>
      </c>
      <c r="D36" s="13">
        <f t="shared" si="1"/>
        <v>6</v>
      </c>
      <c r="E36" s="13">
        <f t="shared" si="5"/>
        <v>7</v>
      </c>
      <c r="G36" s="13">
        <v>5</v>
      </c>
      <c r="H36" s="13">
        <f t="shared" si="2"/>
        <v>7</v>
      </c>
      <c r="I36" s="13">
        <f t="shared" si="3"/>
        <v>7</v>
      </c>
      <c r="J36" s="13">
        <f t="shared" si="6"/>
        <v>6</v>
      </c>
      <c r="L36" s="13">
        <f t="shared" si="4"/>
        <v>1</v>
      </c>
    </row>
    <row r="37" spans="1:12" ht="12.75">
      <c r="A37" s="13">
        <v>30</v>
      </c>
      <c r="B37" s="17">
        <v>5</v>
      </c>
      <c r="C37" s="13">
        <f t="shared" si="0"/>
        <v>6</v>
      </c>
      <c r="D37" s="13">
        <f t="shared" si="1"/>
        <v>6</v>
      </c>
      <c r="E37" s="13">
        <f t="shared" si="5"/>
        <v>7</v>
      </c>
      <c r="G37" s="13">
        <v>6</v>
      </c>
      <c r="H37" s="13">
        <f t="shared" si="2"/>
        <v>8</v>
      </c>
      <c r="I37" s="13">
        <f t="shared" si="3"/>
        <v>7</v>
      </c>
      <c r="J37" s="13">
        <f t="shared" si="6"/>
        <v>6</v>
      </c>
      <c r="L37" s="13">
        <f t="shared" si="4"/>
        <v>1</v>
      </c>
    </row>
    <row r="38" spans="1:12" ht="12.75">
      <c r="A38" s="13">
        <v>31</v>
      </c>
      <c r="B38" s="17">
        <v>6</v>
      </c>
      <c r="C38" s="13">
        <f t="shared" si="0"/>
        <v>7</v>
      </c>
      <c r="D38" s="13">
        <f t="shared" si="1"/>
        <v>7</v>
      </c>
      <c r="E38" s="13">
        <f t="shared" si="5"/>
        <v>8</v>
      </c>
      <c r="G38" s="13">
        <v>1</v>
      </c>
      <c r="H38" s="13">
        <f t="shared" si="2"/>
        <v>3</v>
      </c>
      <c r="I38" s="13">
        <f t="shared" si="3"/>
        <v>3</v>
      </c>
      <c r="J38" s="13">
        <f t="shared" si="6"/>
        <v>3</v>
      </c>
      <c r="L38" s="13">
        <f t="shared" si="4"/>
        <v>1</v>
      </c>
    </row>
    <row r="39" spans="1:12" ht="12.75">
      <c r="A39" s="13">
        <v>32</v>
      </c>
      <c r="B39" s="17">
        <v>6</v>
      </c>
      <c r="C39" s="13">
        <f t="shared" si="0"/>
        <v>7</v>
      </c>
      <c r="D39" s="13">
        <f t="shared" si="1"/>
        <v>7</v>
      </c>
      <c r="E39" s="13">
        <f t="shared" si="5"/>
        <v>8</v>
      </c>
      <c r="G39" s="13">
        <v>2</v>
      </c>
      <c r="H39" s="13">
        <f t="shared" si="2"/>
        <v>4</v>
      </c>
      <c r="I39" s="13">
        <f t="shared" si="3"/>
        <v>4</v>
      </c>
      <c r="J39" s="13">
        <f t="shared" si="6"/>
        <v>4</v>
      </c>
      <c r="L39" s="13">
        <f t="shared" si="4"/>
        <v>1</v>
      </c>
    </row>
    <row r="40" spans="1:12" ht="12.75">
      <c r="A40" s="13">
        <v>33</v>
      </c>
      <c r="B40" s="17">
        <v>6</v>
      </c>
      <c r="C40" s="13">
        <f t="shared" si="0"/>
        <v>7</v>
      </c>
      <c r="D40" s="13">
        <f t="shared" si="1"/>
        <v>7</v>
      </c>
      <c r="E40" s="13">
        <f t="shared" si="5"/>
        <v>8</v>
      </c>
      <c r="G40" s="13">
        <v>3</v>
      </c>
      <c r="H40" s="13">
        <f t="shared" si="2"/>
        <v>5</v>
      </c>
      <c r="I40" s="13">
        <f t="shared" si="3"/>
        <v>5</v>
      </c>
      <c r="J40" s="13">
        <f t="shared" si="6"/>
        <v>4</v>
      </c>
      <c r="L40" s="13">
        <f t="shared" si="4"/>
        <v>1</v>
      </c>
    </row>
    <row r="41" spans="1:12" ht="12.75">
      <c r="A41" s="13">
        <v>34</v>
      </c>
      <c r="B41" s="17">
        <v>6</v>
      </c>
      <c r="C41" s="13">
        <f t="shared" si="0"/>
        <v>7</v>
      </c>
      <c r="D41" s="13">
        <f t="shared" si="1"/>
        <v>7</v>
      </c>
      <c r="E41" s="13">
        <f t="shared" si="5"/>
        <v>8</v>
      </c>
      <c r="G41" s="13">
        <v>4</v>
      </c>
      <c r="H41" s="13">
        <f t="shared" si="2"/>
        <v>6</v>
      </c>
      <c r="I41" s="13">
        <f t="shared" si="3"/>
        <v>6</v>
      </c>
      <c r="J41" s="13">
        <f t="shared" si="6"/>
        <v>4</v>
      </c>
      <c r="L41" s="13">
        <f t="shared" si="4"/>
        <v>1</v>
      </c>
    </row>
    <row r="42" spans="1:12" ht="12.75">
      <c r="A42" s="13">
        <v>35</v>
      </c>
      <c r="B42" s="17">
        <v>6</v>
      </c>
      <c r="C42" s="13">
        <f t="shared" si="0"/>
        <v>7</v>
      </c>
      <c r="D42" s="13">
        <f t="shared" si="1"/>
        <v>7</v>
      </c>
      <c r="E42" s="13">
        <f t="shared" si="5"/>
        <v>8</v>
      </c>
      <c r="G42" s="13">
        <v>5</v>
      </c>
      <c r="H42" s="13">
        <f t="shared" si="2"/>
        <v>7</v>
      </c>
      <c r="I42" s="13">
        <f t="shared" si="3"/>
        <v>7</v>
      </c>
      <c r="J42" s="13">
        <f t="shared" si="6"/>
        <v>5</v>
      </c>
      <c r="L42" s="13">
        <f t="shared" si="4"/>
        <v>1</v>
      </c>
    </row>
    <row r="43" spans="1:12" ht="12.75">
      <c r="A43" s="13">
        <v>36</v>
      </c>
      <c r="B43" s="17">
        <v>6</v>
      </c>
      <c r="C43" s="13">
        <f t="shared" si="0"/>
        <v>7</v>
      </c>
      <c r="D43" s="13">
        <f t="shared" si="1"/>
        <v>7</v>
      </c>
      <c r="E43" s="13">
        <f t="shared" si="5"/>
        <v>8</v>
      </c>
      <c r="G43" s="13">
        <v>6</v>
      </c>
      <c r="H43" s="13">
        <f t="shared" si="2"/>
        <v>8</v>
      </c>
      <c r="I43" s="13">
        <f t="shared" si="3"/>
        <v>7</v>
      </c>
      <c r="J43" s="13">
        <f t="shared" si="6"/>
        <v>5</v>
      </c>
      <c r="L43" s="13">
        <f t="shared" si="4"/>
        <v>1</v>
      </c>
    </row>
  </sheetData>
  <mergeCells count="2">
    <mergeCell ref="C7:D7"/>
    <mergeCell ref="H7:I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43"/>
  <sheetViews>
    <sheetView showGridLines="0" workbookViewId="0" topLeftCell="A15">
      <selection activeCell="J8" sqref="J8:J43"/>
    </sheetView>
  </sheetViews>
  <sheetFormatPr defaultColWidth="9.140625" defaultRowHeight="12.75"/>
  <cols>
    <col min="1" max="1" width="11.28125" style="13" bestFit="1" customWidth="1"/>
    <col min="2" max="4" width="7.00390625" style="13" customWidth="1"/>
    <col min="5" max="5" width="9.140625" style="13" customWidth="1"/>
    <col min="6" max="6" width="5.8515625" style="2" customWidth="1"/>
    <col min="7" max="9" width="7.00390625" style="13" customWidth="1"/>
    <col min="10" max="10" width="9.140625" style="13" customWidth="1"/>
    <col min="11" max="11" width="9.140625" style="2" customWidth="1"/>
    <col min="12" max="12" width="9.140625" style="13" customWidth="1"/>
    <col min="13" max="16384" width="9.140625" style="2" customWidth="1"/>
  </cols>
  <sheetData>
    <row r="1" spans="1:10" ht="15">
      <c r="A1" s="19" t="s">
        <v>21</v>
      </c>
      <c r="J1" s="51" t="s">
        <v>29</v>
      </c>
    </row>
    <row r="2" spans="1:14" ht="15.75" thickBot="1">
      <c r="A2" s="19" t="s">
        <v>29</v>
      </c>
      <c r="K2" s="28"/>
      <c r="L2" s="30" t="s">
        <v>16</v>
      </c>
      <c r="M2" s="29" t="s">
        <v>17</v>
      </c>
      <c r="N2" s="30" t="s">
        <v>18</v>
      </c>
    </row>
    <row r="3" spans="1:14" ht="15">
      <c r="A3" s="19"/>
      <c r="K3" s="2" t="s">
        <v>0</v>
      </c>
      <c r="L3" s="17">
        <f>SUM(L8:L43)</f>
        <v>5</v>
      </c>
      <c r="M3" s="21">
        <f>L3/36</f>
        <v>0.1388888888888889</v>
      </c>
      <c r="N3" s="27">
        <f>SUM(E8:E43)/36</f>
        <v>5.166666666666667</v>
      </c>
    </row>
    <row r="4" spans="11:14" ht="12.75">
      <c r="K4" s="2" t="s">
        <v>1</v>
      </c>
      <c r="L4" s="17">
        <f>36-SUM(L8:L43)</f>
        <v>31</v>
      </c>
      <c r="M4" s="21">
        <f>L4/36</f>
        <v>0.8611111111111112</v>
      </c>
      <c r="N4" s="27">
        <f>SUM(J8:J13)/6</f>
        <v>6.5</v>
      </c>
    </row>
    <row r="5" spans="2:13" ht="12.75">
      <c r="B5" s="14" t="s">
        <v>30</v>
      </c>
      <c r="G5" s="14" t="s">
        <v>31</v>
      </c>
      <c r="M5" s="13"/>
    </row>
    <row r="6" spans="1:8" ht="12.75">
      <c r="A6" s="18"/>
      <c r="B6" s="35">
        <f>IF(TSHIFT,HLOOKUP(ATTSTR,SHIFT,2,TRUE),HLOOKUP(ATTSTR,SHIFT,1,TRUE))</f>
        <v>28</v>
      </c>
      <c r="C6" s="51" t="s">
        <v>34</v>
      </c>
      <c r="F6"/>
      <c r="G6" s="52">
        <f>HLOOKUP(DEFSTR*2,SHIFT,1,TRUE)</f>
        <v>28</v>
      </c>
      <c r="H6" s="3" t="s">
        <v>33</v>
      </c>
    </row>
    <row r="7" spans="1:13" ht="12.75">
      <c r="A7" s="15" t="s">
        <v>13</v>
      </c>
      <c r="B7" s="16" t="s">
        <v>3</v>
      </c>
      <c r="C7" s="76" t="s">
        <v>4</v>
      </c>
      <c r="D7" s="76"/>
      <c r="E7" s="15" t="s">
        <v>5</v>
      </c>
      <c r="G7" s="15" t="s">
        <v>3</v>
      </c>
      <c r="H7" s="76" t="s">
        <v>4</v>
      </c>
      <c r="I7" s="76"/>
      <c r="J7" s="15" t="s">
        <v>5</v>
      </c>
      <c r="L7" s="20" t="s">
        <v>14</v>
      </c>
      <c r="M7" s="2" t="s">
        <v>15</v>
      </c>
    </row>
    <row r="8" spans="1:12" ht="12.75">
      <c r="A8" s="13">
        <v>1</v>
      </c>
      <c r="B8" s="17">
        <v>1</v>
      </c>
      <c r="C8" s="13">
        <f aca="true" t="shared" si="0" ref="C8:C43">B8+ATTMOD</f>
        <v>2</v>
      </c>
      <c r="D8" s="13">
        <f aca="true" t="shared" si="1" ref="D8:D43">IF(C8&lt;0,0,IF(C8&gt;7,7,C8))</f>
        <v>2</v>
      </c>
      <c r="E8" s="13">
        <f>IF(J8&gt;ATTSTR,0,HLOOKUP(IF(TSHIFT,HLOOKUP(ATTSTR-J8,SHIFT,2,TRUE),ATTSTR-J8),CRT,D8+2,TRUE))</f>
        <v>4</v>
      </c>
      <c r="G8" s="13">
        <v>1</v>
      </c>
      <c r="H8" s="13">
        <f aca="true" t="shared" si="2" ref="H8:H43">G8+DEFMOD</f>
        <v>3</v>
      </c>
      <c r="I8" s="13">
        <f aca="true" t="shared" si="3" ref="I8:I43">IF(H8&lt;0,0,IF(H8&gt;7,7,H8))</f>
        <v>3</v>
      </c>
      <c r="J8" s="13">
        <f>HLOOKUP(YDEFCOL,CRT,I8+2,TRUE)</f>
        <v>5</v>
      </c>
      <c r="L8" s="13">
        <f aca="true" t="shared" si="4" ref="L8:L43">IF(E8&gt;J8,1,0)</f>
        <v>0</v>
      </c>
    </row>
    <row r="9" spans="1:12" ht="12.75">
      <c r="A9" s="13">
        <v>2</v>
      </c>
      <c r="B9" s="17">
        <v>1</v>
      </c>
      <c r="C9" s="13">
        <f t="shared" si="0"/>
        <v>2</v>
      </c>
      <c r="D9" s="13">
        <f t="shared" si="1"/>
        <v>2</v>
      </c>
      <c r="E9" s="13">
        <f aca="true" t="shared" si="5" ref="E9:E43">IF(J9&gt;ATTSTR,0,HLOOKUP(IF(TSHIFT,HLOOKUP(ATTSTR-J9,SHIFT,2,TRUE),ATTSTR-J9),CRT,D9+2,TRUE))</f>
        <v>4</v>
      </c>
      <c r="G9" s="13">
        <v>2</v>
      </c>
      <c r="H9" s="13">
        <f t="shared" si="2"/>
        <v>4</v>
      </c>
      <c r="I9" s="13">
        <f t="shared" si="3"/>
        <v>4</v>
      </c>
      <c r="J9" s="13">
        <f aca="true" t="shared" si="6" ref="J9:J43">HLOOKUP(YDEFCOL,CRT,I9+2,TRUE)</f>
        <v>5</v>
      </c>
      <c r="L9" s="13">
        <f t="shared" si="4"/>
        <v>0</v>
      </c>
    </row>
    <row r="10" spans="1:12" ht="12.75">
      <c r="A10" s="13">
        <v>3</v>
      </c>
      <c r="B10" s="17">
        <v>1</v>
      </c>
      <c r="C10" s="13">
        <f t="shared" si="0"/>
        <v>2</v>
      </c>
      <c r="D10" s="13">
        <f t="shared" si="1"/>
        <v>2</v>
      </c>
      <c r="E10" s="13">
        <f t="shared" si="5"/>
        <v>4</v>
      </c>
      <c r="G10" s="13">
        <v>3</v>
      </c>
      <c r="H10" s="13">
        <f t="shared" si="2"/>
        <v>5</v>
      </c>
      <c r="I10" s="13">
        <f t="shared" si="3"/>
        <v>5</v>
      </c>
      <c r="J10" s="13">
        <f t="shared" si="6"/>
        <v>6</v>
      </c>
      <c r="L10" s="13">
        <f t="shared" si="4"/>
        <v>0</v>
      </c>
    </row>
    <row r="11" spans="1:12" ht="12.75">
      <c r="A11" s="13">
        <v>4</v>
      </c>
      <c r="B11" s="17">
        <v>1</v>
      </c>
      <c r="C11" s="13">
        <f t="shared" si="0"/>
        <v>2</v>
      </c>
      <c r="D11" s="13">
        <f t="shared" si="1"/>
        <v>2</v>
      </c>
      <c r="E11" s="13">
        <f t="shared" si="5"/>
        <v>4</v>
      </c>
      <c r="G11" s="13">
        <v>4</v>
      </c>
      <c r="H11" s="13">
        <f t="shared" si="2"/>
        <v>6</v>
      </c>
      <c r="I11" s="13">
        <f t="shared" si="3"/>
        <v>6</v>
      </c>
      <c r="J11" s="13">
        <f t="shared" si="6"/>
        <v>7</v>
      </c>
      <c r="L11" s="13">
        <f t="shared" si="4"/>
        <v>0</v>
      </c>
    </row>
    <row r="12" spans="1:12" ht="12.75">
      <c r="A12" s="13">
        <v>5</v>
      </c>
      <c r="B12" s="17">
        <v>1</v>
      </c>
      <c r="C12" s="13">
        <f t="shared" si="0"/>
        <v>2</v>
      </c>
      <c r="D12" s="13">
        <f t="shared" si="1"/>
        <v>2</v>
      </c>
      <c r="E12" s="13">
        <f t="shared" si="5"/>
        <v>4</v>
      </c>
      <c r="G12" s="13">
        <v>5</v>
      </c>
      <c r="H12" s="13">
        <f t="shared" si="2"/>
        <v>7</v>
      </c>
      <c r="I12" s="13">
        <f t="shared" si="3"/>
        <v>7</v>
      </c>
      <c r="J12" s="13">
        <f t="shared" si="6"/>
        <v>8</v>
      </c>
      <c r="L12" s="13">
        <f t="shared" si="4"/>
        <v>0</v>
      </c>
    </row>
    <row r="13" spans="1:12" ht="12.75">
      <c r="A13" s="13">
        <v>6</v>
      </c>
      <c r="B13" s="17">
        <v>1</v>
      </c>
      <c r="C13" s="13">
        <f t="shared" si="0"/>
        <v>2</v>
      </c>
      <c r="D13" s="13">
        <f t="shared" si="1"/>
        <v>2</v>
      </c>
      <c r="E13" s="13">
        <f t="shared" si="5"/>
        <v>4</v>
      </c>
      <c r="G13" s="13">
        <v>6</v>
      </c>
      <c r="H13" s="13">
        <f t="shared" si="2"/>
        <v>8</v>
      </c>
      <c r="I13" s="13">
        <f t="shared" si="3"/>
        <v>7</v>
      </c>
      <c r="J13" s="13">
        <f t="shared" si="6"/>
        <v>8</v>
      </c>
      <c r="L13" s="13">
        <f t="shared" si="4"/>
        <v>0</v>
      </c>
    </row>
    <row r="14" spans="1:12" ht="12.75">
      <c r="A14" s="13">
        <v>7</v>
      </c>
      <c r="B14" s="17">
        <v>2</v>
      </c>
      <c r="C14" s="13">
        <f t="shared" si="0"/>
        <v>3</v>
      </c>
      <c r="D14" s="13">
        <f t="shared" si="1"/>
        <v>3</v>
      </c>
      <c r="E14" s="13">
        <f t="shared" si="5"/>
        <v>4</v>
      </c>
      <c r="G14" s="13">
        <v>1</v>
      </c>
      <c r="H14" s="13">
        <f t="shared" si="2"/>
        <v>3</v>
      </c>
      <c r="I14" s="13">
        <f t="shared" si="3"/>
        <v>3</v>
      </c>
      <c r="J14" s="13">
        <f t="shared" si="6"/>
        <v>5</v>
      </c>
      <c r="L14" s="13">
        <f t="shared" si="4"/>
        <v>0</v>
      </c>
    </row>
    <row r="15" spans="1:12" ht="12.75">
      <c r="A15" s="13">
        <v>8</v>
      </c>
      <c r="B15" s="17">
        <v>2</v>
      </c>
      <c r="C15" s="13">
        <f t="shared" si="0"/>
        <v>3</v>
      </c>
      <c r="D15" s="13">
        <f t="shared" si="1"/>
        <v>3</v>
      </c>
      <c r="E15" s="13">
        <f t="shared" si="5"/>
        <v>4</v>
      </c>
      <c r="G15" s="13">
        <v>2</v>
      </c>
      <c r="H15" s="13">
        <f t="shared" si="2"/>
        <v>4</v>
      </c>
      <c r="I15" s="13">
        <f t="shared" si="3"/>
        <v>4</v>
      </c>
      <c r="J15" s="13">
        <f t="shared" si="6"/>
        <v>5</v>
      </c>
      <c r="L15" s="13">
        <f t="shared" si="4"/>
        <v>0</v>
      </c>
    </row>
    <row r="16" spans="1:12" ht="12.75">
      <c r="A16" s="13">
        <v>9</v>
      </c>
      <c r="B16" s="17">
        <v>2</v>
      </c>
      <c r="C16" s="13">
        <f t="shared" si="0"/>
        <v>3</v>
      </c>
      <c r="D16" s="13">
        <f t="shared" si="1"/>
        <v>3</v>
      </c>
      <c r="E16" s="13">
        <f t="shared" si="5"/>
        <v>4</v>
      </c>
      <c r="G16" s="13">
        <v>3</v>
      </c>
      <c r="H16" s="13">
        <f t="shared" si="2"/>
        <v>5</v>
      </c>
      <c r="I16" s="13">
        <f t="shared" si="3"/>
        <v>5</v>
      </c>
      <c r="J16" s="13">
        <f t="shared" si="6"/>
        <v>6</v>
      </c>
      <c r="L16" s="13">
        <f t="shared" si="4"/>
        <v>0</v>
      </c>
    </row>
    <row r="17" spans="1:12" ht="12.75">
      <c r="A17" s="13">
        <v>10</v>
      </c>
      <c r="B17" s="17">
        <v>2</v>
      </c>
      <c r="C17" s="13">
        <f t="shared" si="0"/>
        <v>3</v>
      </c>
      <c r="D17" s="13">
        <f t="shared" si="1"/>
        <v>3</v>
      </c>
      <c r="E17" s="13">
        <f t="shared" si="5"/>
        <v>4</v>
      </c>
      <c r="G17" s="13">
        <v>4</v>
      </c>
      <c r="H17" s="13">
        <f t="shared" si="2"/>
        <v>6</v>
      </c>
      <c r="I17" s="13">
        <f t="shared" si="3"/>
        <v>6</v>
      </c>
      <c r="J17" s="13">
        <f t="shared" si="6"/>
        <v>7</v>
      </c>
      <c r="L17" s="13">
        <f t="shared" si="4"/>
        <v>0</v>
      </c>
    </row>
    <row r="18" spans="1:12" ht="12.75">
      <c r="A18" s="13">
        <v>11</v>
      </c>
      <c r="B18" s="17">
        <v>2</v>
      </c>
      <c r="C18" s="13">
        <f t="shared" si="0"/>
        <v>3</v>
      </c>
      <c r="D18" s="13">
        <f t="shared" si="1"/>
        <v>3</v>
      </c>
      <c r="E18" s="13">
        <f t="shared" si="5"/>
        <v>4</v>
      </c>
      <c r="G18" s="13">
        <v>5</v>
      </c>
      <c r="H18" s="13">
        <f t="shared" si="2"/>
        <v>7</v>
      </c>
      <c r="I18" s="13">
        <f t="shared" si="3"/>
        <v>7</v>
      </c>
      <c r="J18" s="13">
        <f t="shared" si="6"/>
        <v>8</v>
      </c>
      <c r="L18" s="13">
        <f t="shared" si="4"/>
        <v>0</v>
      </c>
    </row>
    <row r="19" spans="1:12" ht="12.75">
      <c r="A19" s="13">
        <v>12</v>
      </c>
      <c r="B19" s="17">
        <v>2</v>
      </c>
      <c r="C19" s="13">
        <f t="shared" si="0"/>
        <v>3</v>
      </c>
      <c r="D19" s="13">
        <f t="shared" si="1"/>
        <v>3</v>
      </c>
      <c r="E19" s="13">
        <f t="shared" si="5"/>
        <v>4</v>
      </c>
      <c r="G19" s="13">
        <v>6</v>
      </c>
      <c r="H19" s="13">
        <f t="shared" si="2"/>
        <v>8</v>
      </c>
      <c r="I19" s="13">
        <f t="shared" si="3"/>
        <v>7</v>
      </c>
      <c r="J19" s="13">
        <f t="shared" si="6"/>
        <v>8</v>
      </c>
      <c r="L19" s="13">
        <f t="shared" si="4"/>
        <v>0</v>
      </c>
    </row>
    <row r="20" spans="1:12" ht="12.75">
      <c r="A20" s="13">
        <v>13</v>
      </c>
      <c r="B20" s="17">
        <v>3</v>
      </c>
      <c r="C20" s="13">
        <f t="shared" si="0"/>
        <v>4</v>
      </c>
      <c r="D20" s="13">
        <f t="shared" si="1"/>
        <v>4</v>
      </c>
      <c r="E20" s="13">
        <f t="shared" si="5"/>
        <v>5</v>
      </c>
      <c r="G20" s="13">
        <v>1</v>
      </c>
      <c r="H20" s="13">
        <f t="shared" si="2"/>
        <v>3</v>
      </c>
      <c r="I20" s="13">
        <f t="shared" si="3"/>
        <v>3</v>
      </c>
      <c r="J20" s="13">
        <f t="shared" si="6"/>
        <v>5</v>
      </c>
      <c r="L20" s="13">
        <f t="shared" si="4"/>
        <v>0</v>
      </c>
    </row>
    <row r="21" spans="1:12" ht="12.75">
      <c r="A21" s="13">
        <v>14</v>
      </c>
      <c r="B21" s="17">
        <v>3</v>
      </c>
      <c r="C21" s="13">
        <f t="shared" si="0"/>
        <v>4</v>
      </c>
      <c r="D21" s="13">
        <f t="shared" si="1"/>
        <v>4</v>
      </c>
      <c r="E21" s="13">
        <f t="shared" si="5"/>
        <v>5</v>
      </c>
      <c r="G21" s="13">
        <v>2</v>
      </c>
      <c r="H21" s="13">
        <f t="shared" si="2"/>
        <v>4</v>
      </c>
      <c r="I21" s="13">
        <f t="shared" si="3"/>
        <v>4</v>
      </c>
      <c r="J21" s="13">
        <f t="shared" si="6"/>
        <v>5</v>
      </c>
      <c r="L21" s="13">
        <f t="shared" si="4"/>
        <v>0</v>
      </c>
    </row>
    <row r="22" spans="1:12" ht="12.75">
      <c r="A22" s="13">
        <v>15</v>
      </c>
      <c r="B22" s="17">
        <v>3</v>
      </c>
      <c r="C22" s="13">
        <f t="shared" si="0"/>
        <v>4</v>
      </c>
      <c r="D22" s="13">
        <f t="shared" si="1"/>
        <v>4</v>
      </c>
      <c r="E22" s="13">
        <f t="shared" si="5"/>
        <v>5</v>
      </c>
      <c r="G22" s="13">
        <v>3</v>
      </c>
      <c r="H22" s="13">
        <f t="shared" si="2"/>
        <v>5</v>
      </c>
      <c r="I22" s="13">
        <f t="shared" si="3"/>
        <v>5</v>
      </c>
      <c r="J22" s="13">
        <f t="shared" si="6"/>
        <v>6</v>
      </c>
      <c r="L22" s="13">
        <f t="shared" si="4"/>
        <v>0</v>
      </c>
    </row>
    <row r="23" spans="1:12" ht="12.75">
      <c r="A23" s="13">
        <v>16</v>
      </c>
      <c r="B23" s="17">
        <v>3</v>
      </c>
      <c r="C23" s="13">
        <f t="shared" si="0"/>
        <v>4</v>
      </c>
      <c r="D23" s="13">
        <f t="shared" si="1"/>
        <v>4</v>
      </c>
      <c r="E23" s="13">
        <f t="shared" si="5"/>
        <v>5</v>
      </c>
      <c r="G23" s="13">
        <v>4</v>
      </c>
      <c r="H23" s="13">
        <f t="shared" si="2"/>
        <v>6</v>
      </c>
      <c r="I23" s="13">
        <f t="shared" si="3"/>
        <v>6</v>
      </c>
      <c r="J23" s="13">
        <f t="shared" si="6"/>
        <v>7</v>
      </c>
      <c r="L23" s="13">
        <f t="shared" si="4"/>
        <v>0</v>
      </c>
    </row>
    <row r="24" spans="1:12" ht="12.75">
      <c r="A24" s="13">
        <v>17</v>
      </c>
      <c r="B24" s="17">
        <v>3</v>
      </c>
      <c r="C24" s="13">
        <f t="shared" si="0"/>
        <v>4</v>
      </c>
      <c r="D24" s="13">
        <f t="shared" si="1"/>
        <v>4</v>
      </c>
      <c r="E24" s="13">
        <f t="shared" si="5"/>
        <v>5</v>
      </c>
      <c r="G24" s="13">
        <v>5</v>
      </c>
      <c r="H24" s="13">
        <f t="shared" si="2"/>
        <v>7</v>
      </c>
      <c r="I24" s="13">
        <f t="shared" si="3"/>
        <v>7</v>
      </c>
      <c r="J24" s="13">
        <f t="shared" si="6"/>
        <v>8</v>
      </c>
      <c r="L24" s="13">
        <f t="shared" si="4"/>
        <v>0</v>
      </c>
    </row>
    <row r="25" spans="1:12" ht="12.75">
      <c r="A25" s="13">
        <v>18</v>
      </c>
      <c r="B25" s="17">
        <v>3</v>
      </c>
      <c r="C25" s="13">
        <f t="shared" si="0"/>
        <v>4</v>
      </c>
      <c r="D25" s="13">
        <f t="shared" si="1"/>
        <v>4</v>
      </c>
      <c r="E25" s="13">
        <f t="shared" si="5"/>
        <v>5</v>
      </c>
      <c r="G25" s="13">
        <v>6</v>
      </c>
      <c r="H25" s="13">
        <f t="shared" si="2"/>
        <v>8</v>
      </c>
      <c r="I25" s="13">
        <f t="shared" si="3"/>
        <v>7</v>
      </c>
      <c r="J25" s="13">
        <f t="shared" si="6"/>
        <v>8</v>
      </c>
      <c r="L25" s="13">
        <f t="shared" si="4"/>
        <v>0</v>
      </c>
    </row>
    <row r="26" spans="1:12" ht="12.75">
      <c r="A26" s="13">
        <v>19</v>
      </c>
      <c r="B26" s="17">
        <v>4</v>
      </c>
      <c r="C26" s="13">
        <f t="shared" si="0"/>
        <v>5</v>
      </c>
      <c r="D26" s="13">
        <f t="shared" si="1"/>
        <v>5</v>
      </c>
      <c r="E26" s="13">
        <f t="shared" si="5"/>
        <v>5</v>
      </c>
      <c r="G26" s="13">
        <v>1</v>
      </c>
      <c r="H26" s="13">
        <f t="shared" si="2"/>
        <v>3</v>
      </c>
      <c r="I26" s="13">
        <f t="shared" si="3"/>
        <v>3</v>
      </c>
      <c r="J26" s="13">
        <f t="shared" si="6"/>
        <v>5</v>
      </c>
      <c r="L26" s="13">
        <f t="shared" si="4"/>
        <v>0</v>
      </c>
    </row>
    <row r="27" spans="1:12" ht="12.75">
      <c r="A27" s="13">
        <v>20</v>
      </c>
      <c r="B27" s="17">
        <v>4</v>
      </c>
      <c r="C27" s="13">
        <f t="shared" si="0"/>
        <v>5</v>
      </c>
      <c r="D27" s="13">
        <f t="shared" si="1"/>
        <v>5</v>
      </c>
      <c r="E27" s="13">
        <f t="shared" si="5"/>
        <v>5</v>
      </c>
      <c r="G27" s="13">
        <v>2</v>
      </c>
      <c r="H27" s="13">
        <f t="shared" si="2"/>
        <v>4</v>
      </c>
      <c r="I27" s="13">
        <f t="shared" si="3"/>
        <v>4</v>
      </c>
      <c r="J27" s="13">
        <f t="shared" si="6"/>
        <v>5</v>
      </c>
      <c r="L27" s="13">
        <f t="shared" si="4"/>
        <v>0</v>
      </c>
    </row>
    <row r="28" spans="1:12" ht="12.75">
      <c r="A28" s="13">
        <v>21</v>
      </c>
      <c r="B28" s="17">
        <v>4</v>
      </c>
      <c r="C28" s="13">
        <f t="shared" si="0"/>
        <v>5</v>
      </c>
      <c r="D28" s="13">
        <f t="shared" si="1"/>
        <v>5</v>
      </c>
      <c r="E28" s="13">
        <f t="shared" si="5"/>
        <v>5</v>
      </c>
      <c r="G28" s="13">
        <v>3</v>
      </c>
      <c r="H28" s="13">
        <f t="shared" si="2"/>
        <v>5</v>
      </c>
      <c r="I28" s="13">
        <f t="shared" si="3"/>
        <v>5</v>
      </c>
      <c r="J28" s="13">
        <f t="shared" si="6"/>
        <v>6</v>
      </c>
      <c r="L28" s="13">
        <f t="shared" si="4"/>
        <v>0</v>
      </c>
    </row>
    <row r="29" spans="1:12" ht="12.75">
      <c r="A29" s="13">
        <v>22</v>
      </c>
      <c r="B29" s="17">
        <v>4</v>
      </c>
      <c r="C29" s="13">
        <f t="shared" si="0"/>
        <v>5</v>
      </c>
      <c r="D29" s="13">
        <f t="shared" si="1"/>
        <v>5</v>
      </c>
      <c r="E29" s="13">
        <f t="shared" si="5"/>
        <v>5</v>
      </c>
      <c r="G29" s="13">
        <v>4</v>
      </c>
      <c r="H29" s="13">
        <f t="shared" si="2"/>
        <v>6</v>
      </c>
      <c r="I29" s="13">
        <f t="shared" si="3"/>
        <v>6</v>
      </c>
      <c r="J29" s="13">
        <f t="shared" si="6"/>
        <v>7</v>
      </c>
      <c r="L29" s="13">
        <f t="shared" si="4"/>
        <v>0</v>
      </c>
    </row>
    <row r="30" spans="1:12" ht="12.75">
      <c r="A30" s="13">
        <v>23</v>
      </c>
      <c r="B30" s="17">
        <v>4</v>
      </c>
      <c r="C30" s="13">
        <f t="shared" si="0"/>
        <v>5</v>
      </c>
      <c r="D30" s="13">
        <f t="shared" si="1"/>
        <v>5</v>
      </c>
      <c r="E30" s="13">
        <f t="shared" si="5"/>
        <v>5</v>
      </c>
      <c r="G30" s="13">
        <v>5</v>
      </c>
      <c r="H30" s="13">
        <f t="shared" si="2"/>
        <v>7</v>
      </c>
      <c r="I30" s="13">
        <f t="shared" si="3"/>
        <v>7</v>
      </c>
      <c r="J30" s="13">
        <f t="shared" si="6"/>
        <v>8</v>
      </c>
      <c r="L30" s="13">
        <f t="shared" si="4"/>
        <v>0</v>
      </c>
    </row>
    <row r="31" spans="1:12" ht="12.75">
      <c r="A31" s="13">
        <v>24</v>
      </c>
      <c r="B31" s="17">
        <v>4</v>
      </c>
      <c r="C31" s="13">
        <f t="shared" si="0"/>
        <v>5</v>
      </c>
      <c r="D31" s="13">
        <f t="shared" si="1"/>
        <v>5</v>
      </c>
      <c r="E31" s="13">
        <f t="shared" si="5"/>
        <v>5</v>
      </c>
      <c r="G31" s="13">
        <v>6</v>
      </c>
      <c r="H31" s="13">
        <f t="shared" si="2"/>
        <v>8</v>
      </c>
      <c r="I31" s="13">
        <f t="shared" si="3"/>
        <v>7</v>
      </c>
      <c r="J31" s="13">
        <f t="shared" si="6"/>
        <v>8</v>
      </c>
      <c r="L31" s="13">
        <f t="shared" si="4"/>
        <v>0</v>
      </c>
    </row>
    <row r="32" spans="1:12" ht="12.75">
      <c r="A32" s="13">
        <v>25</v>
      </c>
      <c r="B32" s="17">
        <v>5</v>
      </c>
      <c r="C32" s="13">
        <f t="shared" si="0"/>
        <v>6</v>
      </c>
      <c r="D32" s="13">
        <f t="shared" si="1"/>
        <v>6</v>
      </c>
      <c r="E32" s="13">
        <f t="shared" si="5"/>
        <v>6</v>
      </c>
      <c r="G32" s="13">
        <v>1</v>
      </c>
      <c r="H32" s="13">
        <f t="shared" si="2"/>
        <v>3</v>
      </c>
      <c r="I32" s="13">
        <f t="shared" si="3"/>
        <v>3</v>
      </c>
      <c r="J32" s="13">
        <f t="shared" si="6"/>
        <v>5</v>
      </c>
      <c r="L32" s="13">
        <f t="shared" si="4"/>
        <v>1</v>
      </c>
    </row>
    <row r="33" spans="1:12" ht="12.75">
      <c r="A33" s="13">
        <v>26</v>
      </c>
      <c r="B33" s="17">
        <v>5</v>
      </c>
      <c r="C33" s="13">
        <f t="shared" si="0"/>
        <v>6</v>
      </c>
      <c r="D33" s="13">
        <f t="shared" si="1"/>
        <v>6</v>
      </c>
      <c r="E33" s="13">
        <f t="shared" si="5"/>
        <v>6</v>
      </c>
      <c r="G33" s="13">
        <v>2</v>
      </c>
      <c r="H33" s="13">
        <f t="shared" si="2"/>
        <v>4</v>
      </c>
      <c r="I33" s="13">
        <f t="shared" si="3"/>
        <v>4</v>
      </c>
      <c r="J33" s="13">
        <f t="shared" si="6"/>
        <v>5</v>
      </c>
      <c r="L33" s="13">
        <f t="shared" si="4"/>
        <v>1</v>
      </c>
    </row>
    <row r="34" spans="1:12" ht="12.75">
      <c r="A34" s="13">
        <v>27</v>
      </c>
      <c r="B34" s="17">
        <v>5</v>
      </c>
      <c r="C34" s="13">
        <f t="shared" si="0"/>
        <v>6</v>
      </c>
      <c r="D34" s="13">
        <f t="shared" si="1"/>
        <v>6</v>
      </c>
      <c r="E34" s="13">
        <f t="shared" si="5"/>
        <v>6</v>
      </c>
      <c r="G34" s="13">
        <v>3</v>
      </c>
      <c r="H34" s="13">
        <f t="shared" si="2"/>
        <v>5</v>
      </c>
      <c r="I34" s="13">
        <f t="shared" si="3"/>
        <v>5</v>
      </c>
      <c r="J34" s="13">
        <f t="shared" si="6"/>
        <v>6</v>
      </c>
      <c r="L34" s="13">
        <f t="shared" si="4"/>
        <v>0</v>
      </c>
    </row>
    <row r="35" spans="1:12" ht="12.75">
      <c r="A35" s="13">
        <v>28</v>
      </c>
      <c r="B35" s="17">
        <v>5</v>
      </c>
      <c r="C35" s="13">
        <f t="shared" si="0"/>
        <v>6</v>
      </c>
      <c r="D35" s="13">
        <f t="shared" si="1"/>
        <v>6</v>
      </c>
      <c r="E35" s="13">
        <f t="shared" si="5"/>
        <v>6</v>
      </c>
      <c r="G35" s="13">
        <v>4</v>
      </c>
      <c r="H35" s="13">
        <f t="shared" si="2"/>
        <v>6</v>
      </c>
      <c r="I35" s="13">
        <f t="shared" si="3"/>
        <v>6</v>
      </c>
      <c r="J35" s="13">
        <f t="shared" si="6"/>
        <v>7</v>
      </c>
      <c r="L35" s="13">
        <f t="shared" si="4"/>
        <v>0</v>
      </c>
    </row>
    <row r="36" spans="1:12" ht="12.75">
      <c r="A36" s="13">
        <v>29</v>
      </c>
      <c r="B36" s="17">
        <v>5</v>
      </c>
      <c r="C36" s="13">
        <f t="shared" si="0"/>
        <v>6</v>
      </c>
      <c r="D36" s="13">
        <f t="shared" si="1"/>
        <v>6</v>
      </c>
      <c r="E36" s="13">
        <f t="shared" si="5"/>
        <v>6</v>
      </c>
      <c r="G36" s="13">
        <v>5</v>
      </c>
      <c r="H36" s="13">
        <f t="shared" si="2"/>
        <v>7</v>
      </c>
      <c r="I36" s="13">
        <f t="shared" si="3"/>
        <v>7</v>
      </c>
      <c r="J36" s="13">
        <f t="shared" si="6"/>
        <v>8</v>
      </c>
      <c r="L36" s="13">
        <f t="shared" si="4"/>
        <v>0</v>
      </c>
    </row>
    <row r="37" spans="1:12" ht="12.75">
      <c r="A37" s="13">
        <v>30</v>
      </c>
      <c r="B37" s="17">
        <v>5</v>
      </c>
      <c r="C37" s="13">
        <f t="shared" si="0"/>
        <v>6</v>
      </c>
      <c r="D37" s="13">
        <f t="shared" si="1"/>
        <v>6</v>
      </c>
      <c r="E37" s="13">
        <f t="shared" si="5"/>
        <v>6</v>
      </c>
      <c r="G37" s="13">
        <v>6</v>
      </c>
      <c r="H37" s="13">
        <f t="shared" si="2"/>
        <v>8</v>
      </c>
      <c r="I37" s="13">
        <f t="shared" si="3"/>
        <v>7</v>
      </c>
      <c r="J37" s="13">
        <f t="shared" si="6"/>
        <v>8</v>
      </c>
      <c r="L37" s="13">
        <f t="shared" si="4"/>
        <v>0</v>
      </c>
    </row>
    <row r="38" spans="1:12" ht="12.75">
      <c r="A38" s="13">
        <v>31</v>
      </c>
      <c r="B38" s="17">
        <v>6</v>
      </c>
      <c r="C38" s="13">
        <f t="shared" si="0"/>
        <v>7</v>
      </c>
      <c r="D38" s="13">
        <f t="shared" si="1"/>
        <v>7</v>
      </c>
      <c r="E38" s="13">
        <f t="shared" si="5"/>
        <v>7</v>
      </c>
      <c r="G38" s="13">
        <v>1</v>
      </c>
      <c r="H38" s="13">
        <f t="shared" si="2"/>
        <v>3</v>
      </c>
      <c r="I38" s="13">
        <f t="shared" si="3"/>
        <v>3</v>
      </c>
      <c r="J38" s="13">
        <f t="shared" si="6"/>
        <v>5</v>
      </c>
      <c r="L38" s="13">
        <f t="shared" si="4"/>
        <v>1</v>
      </c>
    </row>
    <row r="39" spans="1:12" ht="12.75">
      <c r="A39" s="13">
        <v>32</v>
      </c>
      <c r="B39" s="17">
        <v>6</v>
      </c>
      <c r="C39" s="13">
        <f t="shared" si="0"/>
        <v>7</v>
      </c>
      <c r="D39" s="13">
        <f t="shared" si="1"/>
        <v>7</v>
      </c>
      <c r="E39" s="13">
        <f t="shared" si="5"/>
        <v>7</v>
      </c>
      <c r="G39" s="13">
        <v>2</v>
      </c>
      <c r="H39" s="13">
        <f t="shared" si="2"/>
        <v>4</v>
      </c>
      <c r="I39" s="13">
        <f t="shared" si="3"/>
        <v>4</v>
      </c>
      <c r="J39" s="13">
        <f t="shared" si="6"/>
        <v>5</v>
      </c>
      <c r="L39" s="13">
        <f t="shared" si="4"/>
        <v>1</v>
      </c>
    </row>
    <row r="40" spans="1:12" ht="12.75">
      <c r="A40" s="13">
        <v>33</v>
      </c>
      <c r="B40" s="17">
        <v>6</v>
      </c>
      <c r="C40" s="13">
        <f t="shared" si="0"/>
        <v>7</v>
      </c>
      <c r="D40" s="13">
        <f t="shared" si="1"/>
        <v>7</v>
      </c>
      <c r="E40" s="13">
        <f t="shared" si="5"/>
        <v>7</v>
      </c>
      <c r="G40" s="13">
        <v>3</v>
      </c>
      <c r="H40" s="13">
        <f t="shared" si="2"/>
        <v>5</v>
      </c>
      <c r="I40" s="13">
        <f t="shared" si="3"/>
        <v>5</v>
      </c>
      <c r="J40" s="13">
        <f t="shared" si="6"/>
        <v>6</v>
      </c>
      <c r="L40" s="13">
        <f t="shared" si="4"/>
        <v>1</v>
      </c>
    </row>
    <row r="41" spans="1:12" ht="12.75">
      <c r="A41" s="13">
        <v>34</v>
      </c>
      <c r="B41" s="17">
        <v>6</v>
      </c>
      <c r="C41" s="13">
        <f t="shared" si="0"/>
        <v>7</v>
      </c>
      <c r="D41" s="13">
        <f t="shared" si="1"/>
        <v>7</v>
      </c>
      <c r="E41" s="13">
        <f t="shared" si="5"/>
        <v>7</v>
      </c>
      <c r="G41" s="13">
        <v>4</v>
      </c>
      <c r="H41" s="13">
        <f t="shared" si="2"/>
        <v>6</v>
      </c>
      <c r="I41" s="13">
        <f t="shared" si="3"/>
        <v>6</v>
      </c>
      <c r="J41" s="13">
        <f t="shared" si="6"/>
        <v>7</v>
      </c>
      <c r="L41" s="13">
        <f t="shared" si="4"/>
        <v>0</v>
      </c>
    </row>
    <row r="42" spans="1:12" ht="12.75">
      <c r="A42" s="13">
        <v>35</v>
      </c>
      <c r="B42" s="17">
        <v>6</v>
      </c>
      <c r="C42" s="13">
        <f t="shared" si="0"/>
        <v>7</v>
      </c>
      <c r="D42" s="13">
        <f t="shared" si="1"/>
        <v>7</v>
      </c>
      <c r="E42" s="13">
        <f t="shared" si="5"/>
        <v>7</v>
      </c>
      <c r="G42" s="13">
        <v>5</v>
      </c>
      <c r="H42" s="13">
        <f t="shared" si="2"/>
        <v>7</v>
      </c>
      <c r="I42" s="13">
        <f t="shared" si="3"/>
        <v>7</v>
      </c>
      <c r="J42" s="13">
        <f t="shared" si="6"/>
        <v>8</v>
      </c>
      <c r="L42" s="13">
        <f t="shared" si="4"/>
        <v>0</v>
      </c>
    </row>
    <row r="43" spans="1:12" ht="12.75">
      <c r="A43" s="13">
        <v>36</v>
      </c>
      <c r="B43" s="17">
        <v>6</v>
      </c>
      <c r="C43" s="13">
        <f t="shared" si="0"/>
        <v>7</v>
      </c>
      <c r="D43" s="13">
        <f t="shared" si="1"/>
        <v>7</v>
      </c>
      <c r="E43" s="13">
        <f t="shared" si="5"/>
        <v>7</v>
      </c>
      <c r="G43" s="13">
        <v>6</v>
      </c>
      <c r="H43" s="13">
        <f t="shared" si="2"/>
        <v>8</v>
      </c>
      <c r="I43" s="13">
        <f t="shared" si="3"/>
        <v>7</v>
      </c>
      <c r="J43" s="13">
        <f t="shared" si="6"/>
        <v>8</v>
      </c>
      <c r="L43" s="13">
        <f t="shared" si="4"/>
        <v>0</v>
      </c>
    </row>
  </sheetData>
  <mergeCells count="2">
    <mergeCell ref="C7:D7"/>
    <mergeCell ref="H7:I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4"/>
  <sheetViews>
    <sheetView showGridLines="0" workbookViewId="0" topLeftCell="A1">
      <selection activeCell="D18" sqref="D18"/>
    </sheetView>
  </sheetViews>
  <sheetFormatPr defaultColWidth="9.140625" defaultRowHeight="12.75"/>
  <sheetData>
    <row r="1" ht="15">
      <c r="A1" s="23" t="s">
        <v>25</v>
      </c>
    </row>
    <row r="3" spans="1:12" ht="12.75">
      <c r="A3" t="s">
        <v>9</v>
      </c>
      <c r="B3" s="38">
        <v>0</v>
      </c>
      <c r="C3" s="39">
        <v>1</v>
      </c>
      <c r="D3" s="39">
        <v>2</v>
      </c>
      <c r="E3" s="39">
        <v>3</v>
      </c>
      <c r="F3" s="39">
        <v>4</v>
      </c>
      <c r="G3" s="39">
        <v>6</v>
      </c>
      <c r="H3" s="39">
        <v>9</v>
      </c>
      <c r="I3" s="39">
        <v>13</v>
      </c>
      <c r="J3" s="39">
        <v>17</v>
      </c>
      <c r="K3" s="39">
        <v>22</v>
      </c>
      <c r="L3" s="40">
        <v>28</v>
      </c>
    </row>
    <row r="4" spans="1:12" ht="12.75">
      <c r="A4" t="s">
        <v>2</v>
      </c>
      <c r="B4" s="7">
        <v>0</v>
      </c>
      <c r="C4" s="8">
        <v>0</v>
      </c>
      <c r="D4" s="8">
        <v>1</v>
      </c>
      <c r="E4" s="8">
        <v>2</v>
      </c>
      <c r="F4" s="8">
        <v>3</v>
      </c>
      <c r="G4" s="8">
        <v>4</v>
      </c>
      <c r="H4" s="8">
        <v>6</v>
      </c>
      <c r="I4" s="8">
        <v>9</v>
      </c>
      <c r="J4" s="8">
        <v>13</v>
      </c>
      <c r="K4" s="8">
        <v>17</v>
      </c>
      <c r="L4" s="41">
        <v>22</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Sony Customer</dc:creator>
  <cp:keywords/>
  <dc:description/>
  <cp:lastModifiedBy>Valued Sony Customer</cp:lastModifiedBy>
  <dcterms:created xsi:type="dcterms:W3CDTF">2001-07-29T00:52:11Z</dcterms:created>
  <dcterms:modified xsi:type="dcterms:W3CDTF">2001-11-29T16:09:04Z</dcterms:modified>
  <cp:category/>
  <cp:version/>
  <cp:contentType/>
  <cp:contentStatus/>
</cp:coreProperties>
</file>